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firstSheet="11"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 name="绩效目标2" sheetId="15" r:id="rId15"/>
    <sheet name="绩效目标3" sheetId="16" r:id="rId16"/>
  </sheets>
  <definedNames>
    <definedName name="_xlnm.Print_Titles" localSheetId="2">'单位机构设置'!$1:$2</definedName>
    <definedName name="_xlnm.Print_Titles" localSheetId="5">'单位收入总表'!$1:$8</definedName>
    <definedName name="_xlnm.Print_Titles" localSheetId="8">'单位一般公共预算拨款表'!$1:$8</definedName>
    <definedName name="_xlnm.Print_Titles" localSheetId="10">'单位一般公共预算拨款基本支出明细表'!$1:$8</definedName>
    <definedName name="_xlnm.Print_Titles" localSheetId="6">'单位支出总表'!$1:$8</definedName>
    <definedName name="_xlnm.Print_Titles" localSheetId="1">'单位主要职能'!$1:$2</definedName>
    <definedName name="_xlnm.Print_Titles" localSheetId="12">'相关情况说明'!$1:$1</definedName>
  </definedNames>
  <calcPr fullCalcOnLoad="1"/>
</workbook>
</file>

<file path=xl/comments14.xml><?xml version="1.0" encoding="utf-8"?>
<comments xmlns="http://schemas.openxmlformats.org/spreadsheetml/2006/main">
  <authors>
    <author/>
  </authors>
  <commentList>
    <comment ref="A3" authorId="0">
      <text>
        <r>
          <rPr>
            <sz val="10"/>
            <rFont val="Arial"/>
            <family val="2"/>
          </rPr>
          <t>上海市青浦区教师进修学院</t>
        </r>
      </text>
    </comment>
    <comment ref="B11" authorId="0">
      <text>
        <r>
          <rPr>
            <sz val="10"/>
            <rFont val="Arial"/>
            <family val="2"/>
          </rPr>
          <t>[pe_target.problem_solving](限2000字以内)</t>
        </r>
      </text>
    </comment>
    <comment ref="B12" authorId="0">
      <text>
        <r>
          <rPr>
            <sz val="10"/>
            <rFont val="Arial"/>
            <family val="2"/>
          </rPr>
          <t>[pe_target.how_support](限2000字以内)</t>
        </r>
      </text>
    </comment>
    <comment ref="B22" authorId="0">
      <text>
        <r>
          <rPr>
            <sz val="10"/>
            <rFont val="Arial"/>
            <family val="2"/>
          </rPr>
          <t>[pe_target.implementation_plan](限2000字以内)</t>
        </r>
      </text>
    </comment>
    <comment ref="B23" authorId="0">
      <text>
        <r>
          <rPr>
            <sz val="10"/>
            <rFont val="Arial"/>
            <family val="2"/>
          </rPr>
          <t>[pe_target.all_target](限2000字以内)</t>
        </r>
      </text>
    </comment>
    <comment ref="B24" authorId="0">
      <text>
        <r>
          <rPr>
            <sz val="10"/>
            <rFont val="Arial"/>
            <family val="2"/>
          </rPr>
          <t>[pe_target.year_target](限2000字以内)</t>
        </r>
      </text>
    </comment>
  </commentList>
</comments>
</file>

<file path=xl/sharedStrings.xml><?xml version="1.0" encoding="utf-8"?>
<sst xmlns="http://schemas.openxmlformats.org/spreadsheetml/2006/main" count="577" uniqueCount="280">
  <si>
    <t>上海市青浦区教师进修学院2017年度单位预算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</si>
  <si>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</si>
  <si>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</si>
  <si>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上海市青浦区教师进修学院主要职能</t>
  </si>
  <si>
    <t xml:space="preserve">    青浦区教师进修学院的办学理念是，积极弘扬“进德修业、明理至善”的人文精神，坚持倡导“讲科学、讲责任、讲创新、谋发展”的工作作风，认真实践“全心为了教师更智慧地教，学生更聪明地学”的服务宗旨，致力打造以合作为基础、以实作为载体、以有效研修为价值取向的服务机制，出人、出课、出经验、出局面，为教师发展、为青浦教育现代化，竭诚提供服务。
依照服务教育、服务基层、服务教师的基本理念，办成标准化程度高、专业化基础实、网络化功能强、人文化底蕴厚、特色化发展好。功能定位是，服务课程教学、开展教育科研、推广教育技术、引领教师发展，进而使我院成为全区中小学教师培训、教学研究、改革实验的基地和教师继续教育工作资源开发、统筹管理、咨询服务的中心，成为高素质教师的孵化基地。
</t>
  </si>
  <si>
    <t>上海市青浦区教师进修学院机构设置</t>
  </si>
  <si>
    <t xml:space="preserve">    学院内设职能机构有：党政办公室、课程与教学研修中心、教育科学研究中心、教师专业发展中心、教育信息与技术研究中心、总务处。学院各部门实行主任负责制。</t>
  </si>
  <si>
    <t>（一）党政办公室主要职能：及时传递上级部门的政令、决策，下达学院的重要决定、工作任务，保证信息畅通；负责学院人事、档案、工资管理，人员返聘和离退休教职工管理，协调、沟通各职能部门的工作；安排、发布每周工作事项，并提供相应服务；按院务会议要求，拟制学院管理改革方案和配套规章制度文本；负责接待市内外、国（境）外的教育考察团队或专家、学者，安排具体活动。</t>
  </si>
  <si>
    <r>
      <t>（二）课程与教学研修中心主要职能</t>
    </r>
    <r>
      <rPr>
        <b/>
        <sz val="14"/>
        <rFont val="仿宋"/>
        <family val="3"/>
      </rPr>
      <t xml:space="preserve">: </t>
    </r>
    <r>
      <rPr>
        <sz val="14"/>
        <rFont val="仿宋"/>
        <family val="3"/>
      </rPr>
      <t>负责学科教师继续教育课程的开发与实施，以及相关研修活动的组织；课程、教材与课堂教学的研究与指导；制订课堂教学评价标准，促进学校课堂教学常规建设；学校课程教学质量的调查、监测与评价；指导校本研修，发挥中介作用，进行专业引领；推进校际交流、联片教研和合作共同体建设。</t>
    </r>
  </si>
  <si>
    <r>
      <t>（三）教育科学研究中心主要职能</t>
    </r>
    <r>
      <rPr>
        <b/>
        <sz val="14"/>
        <rFont val="仿宋"/>
        <family val="3"/>
      </rPr>
      <t>:</t>
    </r>
    <r>
      <rPr>
        <sz val="14"/>
        <rFont val="仿宋"/>
        <family val="3"/>
      </rPr>
      <t>协助领导部门制订全区教育科研规划；普及教育科研方法，推广教育科研成果；负责本区课题申报（招标）、审核、立项、评审等管理工作；加强德育工作的针对性、实效性、科学性研究；对少先队工作、班主任工作、家庭教育进行研究与指导；指导基层学校心理健康教育，培训心理咨询辅导员；学校干部岗位培训和后备干部的培训、培养。</t>
    </r>
  </si>
  <si>
    <t>（四）教师专业发展中心主要职能：研究与制订本区教师继续教育管理制度；研究、建立与健全本区教师继续教育体系；设计本区教师培养培训规划，并组织实施、提供服务、进行管理；指导、服务本区各级学校的校本培训，并开展研究与管理；组织完成国家、上海市下达的教师培训任务。</t>
  </si>
  <si>
    <t>（五）教育信息与技术研究中心主要职能：建设与维护信息化环境支撑系统、应用服务系统和评价管理系统；研究与开发“设施与应用同步持续发展机制”，优化教育信息化基础设施环境；完善基于数字化的区域“四大平台”系统（课程支持平台、教育服务平台、业务管理平台和信息服务平台）；开展教育数据管理和分析的深化研究，促进教育管理精细化、智能化；推进信息技术在教育领域的广泛应用，促进信息技术与教学实践、教育管理的深度融合；为基层学校实现“三通二平台”提供应用性技术支持。</t>
  </si>
  <si>
    <r>
      <t>（六）总务处主要职能</t>
    </r>
    <r>
      <rPr>
        <b/>
        <sz val="14"/>
        <rFont val="仿宋"/>
        <family val="3"/>
      </rPr>
      <t>:</t>
    </r>
    <r>
      <rPr>
        <sz val="14"/>
        <rFont val="仿宋"/>
        <family val="3"/>
      </rPr>
      <t xml:space="preserve"> 编制学院经费预算方案，并按要求执行；管理学院国有资产；为全院各部门工作提供物资设备保障与相关服务；负责学院安保工作；开展基本建设，绿化、净化、美化校园；开展数字化校园建设，改善教职工工作环境；负责食堂管理。</t>
    </r>
  </si>
  <si>
    <t>上海市青浦区教师进修学院2017年部门预算编制说明</t>
  </si>
  <si>
    <t xml:space="preserve">    2017年，上海市青浦区教师进修学院预算支出总额为7903.00万元，其中：财政拨款支出预算7903.00万元。财政拨款支出预算中，一般公共预算拨款支出预算7903.00万元，政府性基金拨款支出预算0万元。财政拨款支出主要内容如下：</t>
  </si>
  <si>
    <t xml:space="preserve">    1.“教育支出”科目7044.83万元，主要用于保障学院开展事务管理及教育教学活动正常运行的基本支出和教育教学基础设施建设更新维护、设备添置更新维护等方面的支出。</t>
  </si>
  <si>
    <t xml:space="preserve">    2.“事业单位离退休”科目53.30万元，主要用于学院离退休人员的经费支出。</t>
  </si>
  <si>
    <t xml:space="preserve">    3.“机关事业单位基本养老保险缴费”科目357.72万元，主要用于学院在职人员缴纳基本养老保险费的支出。</t>
  </si>
  <si>
    <t xml:space="preserve">    4.“机关事业单位职业年金缴费”科目143.09万元，主要用于学院在职人员缴纳职业年金的支出。</t>
  </si>
  <si>
    <t xml:space="preserve">    5.“医疗卫生与计划生育支出”科目178.86万元，主要用于学院在职人员缴纳基本医疗保险费的支出。</t>
  </si>
  <si>
    <t xml:space="preserve">    6.“住房保障支出”科目125.20万元，主要用于学院在职人员缴纳住房公积金支出。</t>
  </si>
  <si>
    <t>2017年预算单位财务收支预算总表</t>
  </si>
  <si>
    <t>编制单位：上海市青浦区教师进修学院</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</si>
  <si>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</si>
  <si>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</si>
  <si>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</si>
  <si>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</si>
  <si>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</si>
  <si>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</si>
  <si>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</si>
  <si>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</si>
  <si>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二、事业单位离退休</t>
  </si>
  <si>
    <r>
      <t>2</t>
    </r>
    <r>
      <rPr>
        <sz val="12"/>
        <rFont val="宋体"/>
        <family val="0"/>
      </rPr>
      <t xml:space="preserve">. </t>
    </r>
    <r>
      <rPr>
        <sz val="12"/>
        <rFont val="宋体"/>
        <family val="0"/>
      </rPr>
      <t>政府性基金</t>
    </r>
  </si>
  <si>
    <t>三、机关事业单位基本养老保险缴费</t>
  </si>
  <si>
    <t>二、事业收入</t>
  </si>
  <si>
    <t>四、机关事业单位职业年金缴费</t>
  </si>
  <si>
    <t>三、事业单位经营收入</t>
  </si>
  <si>
    <t>五、医疗卫生与计划生育支出</t>
  </si>
  <si>
    <t>四、其他收入</t>
  </si>
  <si>
    <t>六、住房保障支出</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</si>
  <si>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</si>
  <si>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</si>
  <si>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</si>
  <si>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</si>
  <si>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</si>
  <si>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</si>
  <si>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</si>
  <si>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</si>
  <si>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</si>
  <si>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</si>
  <si>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</si>
  <si>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</si>
  <si>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</si>
  <si>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</si>
  <si>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</si>
  <si>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t>08</t>
  </si>
  <si>
    <t>01</t>
  </si>
  <si>
    <t>进修及培训</t>
  </si>
  <si>
    <t>09</t>
  </si>
  <si>
    <t>99</t>
  </si>
  <si>
    <t>其他教育费附加安排的支出</t>
  </si>
  <si>
    <t>社会保障和就业支出</t>
  </si>
  <si>
    <t>05</t>
  </si>
  <si>
    <t>02</t>
  </si>
  <si>
    <t>事业单位离退休</t>
  </si>
  <si>
    <t>机关事业单位基本养老保险缴费</t>
  </si>
  <si>
    <t>06</t>
  </si>
  <si>
    <t>机关事业单位职业年金缴费</t>
  </si>
  <si>
    <t>医疗卫生与计划生育支出</t>
  </si>
  <si>
    <t>事业单位医疗</t>
  </si>
  <si>
    <t>221</t>
  </si>
  <si>
    <t>住房保障支出</t>
  </si>
  <si>
    <t>住房公积金</t>
  </si>
  <si>
    <t>…</t>
  </si>
  <si>
    <t>2017年预算单位支出预算总表</t>
  </si>
  <si>
    <t>支出预算</t>
  </si>
  <si>
    <t>基本支出</t>
  </si>
  <si>
    <t>项目支出</t>
  </si>
  <si>
    <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</si>
  <si>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</si>
  <si>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</si>
  <si>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</si>
  <si>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</si>
  <si>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</si>
  <si>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</si>
  <si>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</si>
  <si>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</si>
  <si>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</si>
  <si>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</si>
  <si>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</si>
  <si>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</si>
  <si>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</si>
  <si>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</si>
  <si>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</si>
  <si>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</si>
  <si>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301</t>
  </si>
  <si>
    <t>工资福利支出</t>
  </si>
  <si>
    <t>基本工资</t>
  </si>
  <si>
    <t>津贴补贴</t>
  </si>
  <si>
    <t>03</t>
  </si>
  <si>
    <t>奖金</t>
  </si>
  <si>
    <t>04</t>
  </si>
  <si>
    <t>社会保障缴费</t>
  </si>
  <si>
    <t>伙食补助费</t>
  </si>
  <si>
    <t>07</t>
  </si>
  <si>
    <t>绩效工资</t>
  </si>
  <si>
    <t>职业年金缴费</t>
  </si>
  <si>
    <t>其他工资福利支出</t>
  </si>
  <si>
    <t>302</t>
  </si>
  <si>
    <t>商品和服务支出</t>
  </si>
  <si>
    <t>办公费</t>
  </si>
  <si>
    <t>印刷费</t>
  </si>
  <si>
    <t>咨询费</t>
  </si>
  <si>
    <t>手续费</t>
  </si>
  <si>
    <t>水费</t>
  </si>
  <si>
    <t>电费</t>
  </si>
  <si>
    <t>邮电费</t>
  </si>
  <si>
    <t>物业管理费</t>
  </si>
  <si>
    <t>11</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</si>
  <si>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</si>
  <si>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</si>
  <si>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</si>
  <si>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</si>
  <si>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</si>
  <si>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</si>
  <si>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</si>
  <si>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</si>
  <si>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</si>
  <si>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</si>
  <si>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</si>
  <si>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</si>
  <si>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</si>
  <si>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</si>
  <si>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</si>
  <si>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</si>
  <si>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</si>
  <si>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</si>
  <si>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</si>
  <si>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</si>
  <si>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</si>
  <si>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</si>
  <si>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</si>
  <si>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</si>
  <si>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</si>
  <si>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</si>
  <si>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</si>
  <si>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</si>
  <si>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</si>
  <si>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</si>
  <si>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</si>
  <si>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</si>
  <si>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</si>
  <si>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</si>
  <si>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</si>
  <si>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</si>
  <si>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2017年上海市青浦区教师进修学院“三公”经费和机关运行经费预算情况表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</si>
  <si>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</si>
  <si>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</si>
  <si>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</si>
  <si>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</si>
  <si>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</si>
  <si>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</si>
  <si>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</si>
  <si>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</si>
  <si>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</si>
  <si>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</si>
  <si>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</si>
  <si>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上海市青浦区教师进修学院2017年“三公”经费财政拨款预算为17万元，包括学院财政拨款预算安排的因公出国（境）费、公务接待费、公务用车购置及运行费，比2016年预算减少13.50万元。 其中：</t>
  </si>
  <si>
    <t xml:space="preserve">因公出国（境）费预算0万元，比2016年预算减少10万元，主要原因是根据区财政2017年部门预算编制要求，该经费预算从2017年起由区外事办统一安排。 </t>
  </si>
  <si>
    <t>公务接待费预算3万元，主要安排全国性专业会议、国家重大政策调研、接待交流或开展业务所需住宿费、交通费、伙食费等支出。比2016年预算减少2万元，主要原因是严格执行中央“八项”规定、国务院“约法三章”及《党政机关厉行节约反对浪费》条例要求，压缩公务接待费。</t>
  </si>
  <si>
    <t>公务用车购置及运行费预算14万元，比2016年预算减少1.5万元，主要是严格执行中央“八项”规定、国务院“约法三章”及《党政机关厉行节约反对浪费》条例要求，压缩公务用车。</t>
  </si>
  <si>
    <t xml:space="preserve">二、政府采购情况
    2017年度本单位政府采购预算2627.94万元，其中：政府采购货物预算1503.70万元、政府采购工程预算0万元、政府采购服务预算1124.24万元。
    2017年度本单位面向中小企业预留政府采购项目预算金额1576.76万元，其中：面向小微企业预留政府采购项目预算金额946.06万元。
  </t>
  </si>
  <si>
    <t>三、预算绩效情况
    2017年度，本单位实行绩效目标管理的项目3个，涉及预算金额3710.44万元。重点支出项目绩效目标见《绩效目标申报表》。</t>
  </si>
  <si>
    <t>上海市财政支出项目绩效目标申报表</t>
  </si>
  <si>
    <r>
      <t>(</t>
    </r>
    <r>
      <rPr>
        <sz val="11"/>
        <color indexed="8"/>
        <rFont val="宋体"/>
        <family val="0"/>
      </rPr>
      <t xml:space="preserve"> </t>
    </r>
    <r>
      <rPr>
        <sz val="11"/>
        <color indexed="8"/>
        <rFont val="宋体"/>
        <family val="0"/>
      </rPr>
      <t>2017年 )</t>
    </r>
  </si>
  <si>
    <t>申报单位名称：上海市青浦区教师进修学院（盖章）</t>
  </si>
  <si>
    <t>项目名称</t>
  </si>
  <si>
    <t>2017年各类平台课程开发应用费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</si>
  <si>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</si>
  <si>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</si>
  <si>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</si>
  <si>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</si>
  <si>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</si>
  <si>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</si>
  <si>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谢久锋</t>
  </si>
  <si>
    <t>联系人</t>
  </si>
  <si>
    <t>朱春辉</t>
  </si>
  <si>
    <t>联系电话</t>
  </si>
  <si>
    <t>开始时间</t>
  </si>
  <si>
    <t>结束时间</t>
  </si>
  <si>
    <t>项目概况</t>
  </si>
  <si>
    <t>以信息化管理的力量，助推学校管理、教师成长和学生的科学发展，助推新课程教与学关系的转变。为广大师生的全面个性的发展，为创新人才和创新教育提供可以实证的实践和经验。根据相关文件精神，深入推进教育信息化建设，不断引入高科技的产品助推教育发展。</t>
  </si>
  <si>
    <t>立项依据</t>
  </si>
  <si>
    <t>根据教育部教师〔2013〕6号《教育部关于深化中小学教师培训模式改革 全面提升培训质量的指导意见》、《青浦区教育信息化三年行动计划（2015-2017）》构建区域信息化管理、应用、资源和培训平台。</t>
  </si>
  <si>
    <t>项目设立的必要性</t>
  </si>
  <si>
    <t xml:space="preserve">公共服务和资源共享是教育信息化建设中重点，借助网站平台和信息技术服务实现管理信息化与优质资源均衡化，实现线上研讨和线下学习相结合，让教师在研修过程中实现专业发展，深化教师培训模式改革，推进教研转型。借助平台建立完善的可行的教育科研的申报、评选和管理系统；对系统所涉及的各类信息进行规范化建设。课程设计协同系统有效的实现跨平台资源分享，利用本区和学校的课程资源，进行统一备课和课程设计，开发出多样性的、可供学生选择的课程。     
</t>
  </si>
  <si>
    <t>保证项目实施的制度、措施</t>
  </si>
  <si>
    <t xml:space="preserve">中小学提升办学水平奖励办法（修改稿）（本办法自二○○五年五月一日起实行）
按照2017年度督导室工作计划、安排，进行新优质学校和素质教育示范校等的评审及五年一次的学校综合督导。
</t>
  </si>
  <si>
    <t>项目总预算（元）</t>
  </si>
  <si>
    <t>项目当年预算（元）</t>
  </si>
  <si>
    <t>同名项目上年预算额（元）</t>
  </si>
  <si>
    <t>同名项目上年预算执行数（元）</t>
  </si>
  <si>
    <t>子项目名称</t>
  </si>
  <si>
    <t>预算金额（元）</t>
  </si>
  <si>
    <t>项目当年投入资金构成</t>
  </si>
  <si>
    <t>教育资源、公共管理服务平台建设费</t>
  </si>
  <si>
    <t>“学校协同学习”项目支持系统</t>
  </si>
  <si>
    <t>资源建设与维护服务费</t>
  </si>
  <si>
    <t>项目实施计划</t>
  </si>
  <si>
    <t xml:space="preserve">1.准备：2017年1月—2月，基于项目目标，设计各平台整体框架及功能模块，完成开发指标要求；
2.采购实施：2017年3月—11月，平台开发；
3.验收：2017年12月—2018年3月，平台测试、完善、验收。
</t>
  </si>
  <si>
    <t>项目总目标</t>
  </si>
  <si>
    <t xml:space="preserve">1.根据事业单位互联网专项整治要求，建立学校门户网站集群。
2.为区域教师提供统一的教育资源、公共管理服务平台，包括学科基地管理系统、课程设计协同系统、教育行政管理平台、教育档案管理系统、教育经费综合管理平台等，整合区域学校优质资源，实现资源共享和信息化管理。
3.实现区级校本课程资源集聚，订购国家课程资源、区本课程资源、自适应作业库，为学生提供学习平台。    </t>
  </si>
  <si>
    <t>年度绩效目标</t>
  </si>
  <si>
    <t xml:space="preserve">为全区学校和师生提共信息化应用平台，实现教育部“三通两平台”建设目标要求。     
</t>
  </si>
  <si>
    <t>分解目标</t>
  </si>
  <si>
    <t>分解目标内容</t>
  </si>
  <si>
    <t>绩效指标</t>
  </si>
  <si>
    <t>指标目标值</t>
  </si>
  <si>
    <t>投入和管理目标</t>
  </si>
  <si>
    <t>预算执行率</t>
  </si>
  <si>
    <t>=90%</t>
  </si>
  <si>
    <t>专款专用率</t>
  </si>
  <si>
    <t>=100.00%</t>
  </si>
  <si>
    <t>产出目标</t>
  </si>
  <si>
    <t>产品验收合格率</t>
  </si>
  <si>
    <t>项目完成及时性</t>
  </si>
  <si>
    <t>及时</t>
  </si>
  <si>
    <t>效果目标</t>
  </si>
  <si>
    <t>使用人员满意率</t>
  </si>
  <si>
    <t>≥80.00%</t>
  </si>
  <si>
    <t>设备使用率</t>
  </si>
  <si>
    <t>=90.00%</t>
  </si>
  <si>
    <t>影响力目标</t>
  </si>
  <si>
    <t>信息共享有效性　</t>
  </si>
  <si>
    <t>有效</t>
  </si>
  <si>
    <t>备注</t>
  </si>
  <si>
    <t>填报单位负责人（签名）：姜虹        填报人：朱春辉      填报日期：2016.12</t>
  </si>
  <si>
    <t>申报单位名称:上海市青浦区教师进修学院</t>
  </si>
  <si>
    <r>
      <t>2</t>
    </r>
    <r>
      <rPr>
        <sz val="11"/>
        <color indexed="8"/>
        <rFont val="宋体"/>
        <family val="0"/>
      </rPr>
      <t>017年教师队伍建设项目</t>
    </r>
  </si>
  <si>
    <t>朱郁华</t>
  </si>
  <si>
    <t>马群英</t>
  </si>
  <si>
    <t>2017教师队伍建设项目主要包括区第五届名优教师培养、教师全员培训、见习教师区级培训以及小学语数外等学科教师发展指导者高级研修班等。该项目旨在通过搭建各个发展阶段教师专业发展平台，培育高端教师、提升全体教师育人为本的教育境界和专业素养，构筑“金字塔型”优秀教育人才梯队。</t>
  </si>
  <si>
    <t>《青浦区教育综合改革方案》《青浦区教师队伍建设“十三五”行动计划》《青浦区“十三五”中小学、幼儿园教师培训工作实施意见》等文件</t>
  </si>
  <si>
    <t>1.上海市教委部署项目。2.深化青浦教育综合改革需要。3.“十三五”教师专业发展需要。3.实施优秀教育人才梯队培养需要。</t>
  </si>
  <si>
    <t>1.组织保障。由区教师专业发展工作领导小组负责统筹协调，领导小组办公室负责项目的整体设计、组织实施、过程指导以及规范管理等工作。2.计划保障。各子项目均有较为完善的实施方案和具体计划。
3.经费保障。各子项目均有专项经费管理办法。</t>
  </si>
  <si>
    <t>特级教师工作室</t>
  </si>
  <si>
    <t>教师专业常规培训</t>
  </si>
  <si>
    <t>骨干教师队伍建设</t>
  </si>
  <si>
    <t>见习教师培养</t>
  </si>
  <si>
    <t>该项目由区教师进修学院教师发展中心组织实施。项目实施分设计、实施、总结三个阶段。
1.设计：2016年9月—10月，根据教师成长规律，基于不同发展阶段教师的实际需求，设计实施方案，制定课程计划。
2.实施：2017年1月—2017年12月，按照方案和计划实施项目，落实方案中各项任务，逐步达成目标；适时开展教学展示活动，辐射阶段成果。
3.总结：2016年12月，对照计划和目标，开展阶段总结和评价工作。</t>
  </si>
  <si>
    <t>1.培育20名左右学科领军人才后备人选，使其具有鲜明的教学特色、独特的教学思想的学科教学专家。2.打造20个左右优秀学科教师团队。3.培养一批师功底扎实、能力突出、特色鲜明、区域贡献力较大的有专业影响的名优教师。4.建设一批具有“行动教育”特征的新形态区级共享课程。5.参训教师的专业能力有明显提升。6.见习教师具备较强的教育教学实践能力，胜任教育教学工作。</t>
  </si>
  <si>
    <t>1.新增特级教师2-3名。2.主持或参加市级以上项目、评比获奖的教师人数有明显增加。3.参与项目或研修的教师其专业素养有明显提升。4.形成50门左右新形态的区级共享课程。5。完成5000人次的教师常规培训。6.新教师都成为合格教师，有一批新教师提前转正。7.120名左右学科组长的研究指导能力有明显提高。</t>
  </si>
  <si>
    <t>资金到位率</t>
  </si>
  <si>
    <t>项目是否按计划实施</t>
  </si>
  <si>
    <t>是</t>
  </si>
  <si>
    <t>资金发放及时性</t>
  </si>
  <si>
    <t>教师满意度</t>
  </si>
  <si>
    <t>立项依据的充分性</t>
  </si>
  <si>
    <t>充分</t>
  </si>
  <si>
    <t>填报单位负责人（签名）：朱郁华    填报人：马群英       填报日期：2016.12</t>
  </si>
  <si>
    <t>申报单位名称：上海市青浦区教师进修学院</t>
  </si>
  <si>
    <r>
      <t>2</t>
    </r>
    <r>
      <rPr>
        <sz val="11"/>
        <color indexed="8"/>
        <rFont val="宋体"/>
        <family val="0"/>
      </rPr>
      <t>017年信息中心网络运行经费</t>
    </r>
  </si>
  <si>
    <t>青浦区教育网作为区级教育系统的重要信息系统，承担相关的办公、业务管理和公共服务的功能，通过网络常规运行经费，保障网络带宽、正版化、设备运维、环境建设及电力供应等日常开支，确保网络运行。在区教育局的整体设计下，由教育信息中心实施集中管理，加强区教育网络运行环境建设，减少政府多重投入，2017年计划建设学校无线覆盖、网络管理设备、数据中心机房建设、云盘设备等。</t>
  </si>
  <si>
    <t>沪教委发【2015】139号（《上海市教育委员会等9家单位关于印发《促进本市城乡义务教育一体化的实施意见（暂行）》的通知》：以“集约用地、统筹功能、综合利用、资源共享”为原则，根据市政府有关用地标准等文件，进一步完善上海市《普通中小学建设标准》（DG/TJ08-12-2004），加强义务教育学校体育卫生设施建设和使用管理，全面提升学校功能用房配置。</t>
  </si>
  <si>
    <t>网络及安全设备老化、损坏或缺少必要的维护将导致网络故障和安全隐患,根据教育部和市教委相关文件要求，落实网络日常运行经费，保障教育网络和业务系统安全稳定运行。根据教育部和市教委相关文件要求，进一步完善教育信息化软硬件环境，提高系统可用性。</t>
  </si>
  <si>
    <t>建立了安全管理制度、网络运维制度、网站内容保障制度、网站应急预案等各项制度，保证网络安全和稳定运行，确保项目顺利实施。坚持统筹规划、整合资源，加强服务、提升效益，建立健全网络安全管理制度，制定严密的实施计划，确保整个项目如期顺利完成。</t>
  </si>
  <si>
    <t>网络环境建设经费</t>
  </si>
  <si>
    <t>日常运行经费</t>
  </si>
  <si>
    <t>日常运行经费: 1、2017年1月至6月，采购日常维护设备配件及损耗品，支付正版化、设备维保服务费。2、2017年8月至12月，按年度结算，申请支付宽带、平台升级服务、电力等费用。网络环境建设经费:1、启动部署（2016年1月至2月）根据文件要求梳理业务需求，开展产品调研，制订招标方案。2、推进实施（2016年3月至12月）通过政府招标采购设备和服务，部署工作任务落实设备使用培训和应用开发推广。</t>
  </si>
  <si>
    <t xml:space="preserve">通过采购外包服务和专项支付，保障教育网络安全稳定运行。通过建设数据中心机房、采购网络交换机、安全设备和信息技术服务，提高网络管理和安全防护能力。     </t>
  </si>
  <si>
    <t xml:space="preserve">教育网络安全稳定运行，全年无大范围长时间网络中断故障和信息安全事件发生。建设适用于教育需求的信息化软硬件环境，提高网络速度和稳定性，有效提升信息化管理和应用水平，降低财政支出。     </t>
  </si>
  <si>
    <r>
      <t>=</t>
    </r>
    <r>
      <rPr>
        <sz val="11"/>
        <color indexed="8"/>
        <rFont val="宋体"/>
        <family val="0"/>
      </rPr>
      <t>90%</t>
    </r>
  </si>
  <si>
    <t>验收合格率</t>
  </si>
  <si>
    <t>设备到位及时性</t>
  </si>
  <si>
    <t>操作人员满意度</t>
  </si>
  <si>
    <t>设备故障发生率</t>
  </si>
  <si>
    <t>=0%</t>
  </si>
  <si>
    <t>配套制度健全性</t>
  </si>
  <si>
    <t>健全</t>
  </si>
  <si>
    <t>填报单位负责人（签名）：谢久锋      填报人：朱春辉       填报日期：2016.12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</si>
</sst>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5">
    <font>
      <sz val="12"/>
      <name val="宋体"/>
      <family val="0"/>
    </font>
    <font>
      <sz val="11"/>
      <color indexed="8"/>
      <name val="宋体"/>
      <family val="0"/>
    </font>
    <font>
      <b/>
      <sz val="20"/>
      <color indexed="8"/>
      <name val="宋体"/>
      <family val="0"/>
    </font>
    <font>
      <sz val="12"/>
      <name val="楷体_GB2312"/>
      <family val="0"/>
    </font>
    <font>
      <sz val="11"/>
      <name val="宋体"/>
      <family val="0"/>
    </font>
    <font>
      <sz val="12"/>
      <color indexed="10"/>
      <name val="宋体"/>
      <family val="0"/>
    </font>
    <font>
      <b/>
      <sz val="14"/>
      <name val="宋体"/>
      <family val="0"/>
    </font>
    <font>
      <sz val="18"/>
      <name val="宋体"/>
      <family val="0"/>
    </font>
    <font>
      <sz val="15"/>
      <name val="仿宋_GB2312"/>
      <family val="3"/>
    </font>
    <font>
      <sz val="15"/>
      <name val="黑体"/>
      <family val="3"/>
    </font>
    <font>
      <sz val="14"/>
      <name val="宋体"/>
      <family val="0"/>
    </font>
    <font>
      <sz val="14"/>
      <name val="黑体"/>
      <family val="3"/>
    </font>
    <font>
      <b/>
      <sz val="11"/>
      <name val="宋体"/>
      <family val="0"/>
    </font>
    <font>
      <b/>
      <sz val="12"/>
      <name val="宋体"/>
      <family val="0"/>
    </font>
    <font>
      <sz val="10"/>
      <name val="宋体"/>
      <family val="0"/>
    </font>
    <font>
      <sz val="20"/>
      <name val="仿宋_GB2312"/>
      <family val="3"/>
    </font>
    <font>
      <sz val="24"/>
      <name val="仿宋_GB2312"/>
      <family val="3"/>
    </font>
    <font>
      <sz val="14"/>
      <name val="仿宋"/>
      <family val="3"/>
    </font>
    <font>
      <sz val="18"/>
      <color indexed="8"/>
      <name val="仿宋_GB2312"/>
      <family val="3"/>
    </font>
    <font>
      <b/>
      <sz val="24"/>
      <name val="宋体"/>
      <family val="0"/>
    </font>
    <font>
      <b/>
      <sz val="16"/>
      <name val="宋体"/>
      <family val="0"/>
    </font>
    <font>
      <sz val="18"/>
      <color indexed="8"/>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4"/>
      <name val="仿宋"/>
      <family val="3"/>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C00000"/>
      <name val="宋体"/>
      <family val="0"/>
    </font>
    <font>
      <sz val="18"/>
      <color rgb="FF000000"/>
      <name val="仿宋_GB2312"/>
      <family val="3"/>
    </font>
    <font>
      <sz val="18"/>
      <color theme="1"/>
      <name val="宋体"/>
      <family val="0"/>
    </font>
    <font>
      <b/>
      <sz val="8"/>
      <name val="宋体"/>
      <family val="2"/>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2" fillId="3" borderId="0" applyNumberFormat="0" applyBorder="0" applyAlignment="0" applyProtection="0"/>
    <xf numFmtId="0" fontId="43"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42" fillId="7" borderId="0" applyNumberFormat="0" applyBorder="0" applyAlignment="0" applyProtection="0"/>
    <xf numFmtId="0" fontId="44" fillId="8"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46" fillId="0" borderId="0" applyNumberFormat="0" applyFill="0" applyBorder="0" applyAlignment="0" applyProtection="0"/>
    <xf numFmtId="0" fontId="1" fillId="11" borderId="0" applyNumberFormat="0" applyBorder="0" applyAlignment="0" applyProtection="0"/>
    <xf numFmtId="0" fontId="47" fillId="0" borderId="0" applyNumberFormat="0" applyFill="0" applyBorder="0" applyAlignment="0" applyProtection="0"/>
    <xf numFmtId="0" fontId="0" fillId="12" borderId="2" applyNumberFormat="0" applyFont="0" applyAlignment="0" applyProtection="0"/>
    <xf numFmtId="0" fontId="45" fillId="1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14" borderId="0" applyNumberFormat="0" applyBorder="0" applyAlignment="0" applyProtection="0"/>
    <xf numFmtId="0" fontId="48" fillId="0" borderId="5" applyNumberFormat="0" applyFill="0" applyAlignment="0" applyProtection="0"/>
    <xf numFmtId="0" fontId="45" fillId="15" borderId="0" applyNumberFormat="0" applyBorder="0" applyAlignment="0" applyProtection="0"/>
    <xf numFmtId="0" fontId="54" fillId="16" borderId="6" applyNumberFormat="0" applyAlignment="0" applyProtection="0"/>
    <xf numFmtId="0" fontId="55" fillId="16" borderId="1" applyNumberFormat="0" applyAlignment="0" applyProtection="0"/>
    <xf numFmtId="0" fontId="56" fillId="17" borderId="7" applyNumberFormat="0" applyAlignment="0" applyProtection="0"/>
    <xf numFmtId="0" fontId="42" fillId="18" borderId="0" applyNumberFormat="0" applyBorder="0" applyAlignment="0" applyProtection="0"/>
    <xf numFmtId="0" fontId="45" fillId="19"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20" borderId="0" applyNumberFormat="0" applyBorder="0" applyAlignment="0" applyProtection="0"/>
    <xf numFmtId="0" fontId="60"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2"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2" fillId="36" borderId="0" applyNumberFormat="0" applyBorder="0" applyAlignment="0" applyProtection="0"/>
    <xf numFmtId="0" fontId="45" fillId="37" borderId="0" applyNumberFormat="0" applyBorder="0" applyAlignment="0" applyProtection="0"/>
  </cellStyleXfs>
  <cellXfs count="171">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3" xfId="0" applyFont="1" applyBorder="1" applyAlignment="1">
      <alignment vertical="center"/>
    </xf>
    <xf numFmtId="14" fontId="1" fillId="0" borderId="10" xfId="0" applyNumberFormat="1" applyFont="1" applyBorder="1" applyAlignment="1">
      <alignment horizontal="center" vertical="center"/>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0"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176" fontId="1" fillId="0" borderId="10" xfId="0" applyNumberFormat="1" applyFont="1" applyBorder="1" applyAlignment="1">
      <alignment horizontal="left" vertical="center"/>
    </xf>
    <xf numFmtId="176" fontId="1" fillId="0" borderId="11" xfId="0" applyNumberFormat="1" applyFont="1" applyBorder="1" applyAlignment="1">
      <alignment horizontal="left" vertical="center"/>
    </xf>
    <xf numFmtId="176" fontId="1" fillId="0" borderId="12" xfId="0" applyNumberFormat="1" applyFont="1" applyBorder="1" applyAlignment="1">
      <alignment horizontal="left" vertical="center"/>
    </xf>
    <xf numFmtId="0" fontId="1" fillId="0" borderId="22" xfId="0" applyFont="1" applyBorder="1" applyAlignment="1">
      <alignment vertical="center" wrapText="1"/>
    </xf>
    <xf numFmtId="0" fontId="1" fillId="0" borderId="13" xfId="0" applyFont="1" applyBorder="1" applyAlignment="1">
      <alignment horizontal="center" vertical="center"/>
    </xf>
    <xf numFmtId="0" fontId="1" fillId="0" borderId="22"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22" xfId="0" applyFont="1" applyBorder="1" applyAlignment="1">
      <alignment horizontal="left"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3" fillId="0" borderId="17" xfId="0" applyNumberFormat="1" applyFont="1" applyFill="1" applyBorder="1" applyAlignment="1">
      <alignment horizontal="left" vertical="center"/>
    </xf>
    <xf numFmtId="176" fontId="1" fillId="0" borderId="10"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0" fontId="1" fillId="0" borderId="15"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38" borderId="10" xfId="25" applyNumberFormat="1" applyFill="1" applyBorder="1" applyAlignment="1">
      <alignment vertical="center" wrapText="1"/>
    </xf>
    <xf numFmtId="0" fontId="1" fillId="38" borderId="11" xfId="25" applyNumberFormat="1" applyFill="1" applyBorder="1" applyAlignment="1">
      <alignment vertical="center" wrapText="1"/>
    </xf>
    <xf numFmtId="0" fontId="1" fillId="38" borderId="12" xfId="25" applyNumberFormat="1" applyFill="1" applyBorder="1" applyAlignment="1">
      <alignment vertical="center" wrapText="1"/>
    </xf>
    <xf numFmtId="49" fontId="4" fillId="0" borderId="10"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4" fillId="0" borderId="13" xfId="0" applyFont="1" applyBorder="1" applyAlignment="1" applyProtection="1">
      <alignment vertical="center" wrapText="1"/>
      <protection locked="0"/>
    </xf>
    <xf numFmtId="49" fontId="4" fillId="0" borderId="13" xfId="0" applyNumberFormat="1" applyFont="1" applyBorder="1" applyAlignment="1" applyProtection="1">
      <alignment horizontal="center" vertical="center" wrapText="1"/>
      <protection locked="0"/>
    </xf>
    <xf numFmtId="0" fontId="61" fillId="0" borderId="0" xfId="0" applyFont="1" applyAlignment="1">
      <alignment vertical="center"/>
    </xf>
    <xf numFmtId="0" fontId="6" fillId="0" borderId="0" xfId="0" applyFont="1" applyAlignment="1">
      <alignment horizontal="center" vertical="center" wrapText="1"/>
    </xf>
    <xf numFmtId="0" fontId="0" fillId="0" borderId="0" xfId="0" applyAlignment="1">
      <alignment vertical="center" wrapText="1"/>
    </xf>
    <xf numFmtId="0" fontId="7" fillId="0" borderId="0" xfId="0" applyFont="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10" fillId="0" borderId="0" xfId="0" applyFont="1" applyAlignment="1">
      <alignment horizontal="right" vertical="center"/>
    </xf>
    <xf numFmtId="0" fontId="1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7" xfId="0" applyBorder="1" applyAlignment="1">
      <alignment horizontal="center" vertical="center"/>
    </xf>
    <xf numFmtId="0" fontId="10" fillId="0" borderId="28" xfId="0" applyFont="1" applyBorder="1" applyAlignment="1">
      <alignment horizontal="center" vertical="center" wrapText="1"/>
    </xf>
    <xf numFmtId="0" fontId="0" fillId="0" borderId="29" xfId="0"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0" fontId="10" fillId="0" borderId="27"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0" fillId="0" borderId="0" xfId="0" applyFont="1" applyAlignment="1">
      <alignment vertical="center"/>
    </xf>
    <xf numFmtId="177"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0" fillId="0" borderId="29" xfId="0" applyFont="1" applyBorder="1" applyAlignment="1">
      <alignment horizontal="center" vertical="center"/>
    </xf>
    <xf numFmtId="0" fontId="12" fillId="0" borderId="27" xfId="0" applyFont="1" applyBorder="1" applyAlignment="1">
      <alignment horizontal="center" vertical="center"/>
    </xf>
    <xf numFmtId="0" fontId="12" fillId="0" borderId="27" xfId="0" applyFont="1" applyBorder="1" applyAlignment="1">
      <alignment horizontal="left" vertical="center" wrapText="1"/>
    </xf>
    <xf numFmtId="177" fontId="12" fillId="0" borderId="27" xfId="0" applyNumberFormat="1" applyFont="1" applyBorder="1" applyAlignment="1">
      <alignment horizontal="right" vertical="center" wrapText="1"/>
    </xf>
    <xf numFmtId="0" fontId="4" fillId="0" borderId="27" xfId="0" applyFont="1" applyBorder="1" applyAlignment="1">
      <alignment horizontal="center" vertical="center"/>
    </xf>
    <xf numFmtId="49" fontId="4" fillId="0" borderId="27" xfId="0" applyNumberFormat="1" applyFont="1" applyBorder="1" applyAlignment="1">
      <alignment horizontal="center" vertical="center"/>
    </xf>
    <xf numFmtId="0" fontId="4" fillId="0" borderId="27" xfId="0" applyFont="1" applyBorder="1" applyAlignment="1">
      <alignment horizontal="left" vertical="center" wrapText="1"/>
    </xf>
    <xf numFmtId="177" fontId="4" fillId="0" borderId="27" xfId="0" applyNumberFormat="1" applyFont="1" applyBorder="1" applyAlignment="1">
      <alignment horizontal="right" vertical="center" wrapText="1"/>
    </xf>
    <xf numFmtId="0" fontId="4" fillId="0" borderId="27" xfId="0" applyFont="1" applyBorder="1" applyAlignment="1">
      <alignment vertical="center"/>
    </xf>
    <xf numFmtId="0" fontId="4" fillId="0" borderId="27" xfId="0" applyFont="1" applyBorder="1" applyAlignment="1">
      <alignment horizontal="left" vertical="center"/>
    </xf>
    <xf numFmtId="0" fontId="12" fillId="0" borderId="27" xfId="0" applyFont="1" applyBorder="1" applyAlignment="1">
      <alignment vertical="center"/>
    </xf>
    <xf numFmtId="0" fontId="4" fillId="0" borderId="27" xfId="0" applyFont="1" applyBorder="1" applyAlignment="1">
      <alignment horizontal="right" vertical="center" wrapText="1"/>
    </xf>
    <xf numFmtId="177" fontId="12" fillId="0" borderId="27" xfId="0" applyNumberFormat="1" applyFont="1" applyBorder="1" applyAlignment="1">
      <alignment horizontal="right" vertical="center"/>
    </xf>
    <xf numFmtId="0" fontId="0" fillId="0" borderId="0" xfId="0" applyFont="1" applyBorder="1" applyAlignment="1">
      <alignment horizontal="left" vertical="center"/>
    </xf>
    <xf numFmtId="177" fontId="0" fillId="0" borderId="0" xfId="0" applyNumberFormat="1" applyFont="1" applyBorder="1" applyAlignment="1">
      <alignment horizontal="right" vertical="center"/>
    </xf>
    <xf numFmtId="177" fontId="0" fillId="0" borderId="0" xfId="19" applyNumberFormat="1" applyFont="1" applyFill="1" applyBorder="1" applyAlignment="1">
      <alignment horizontal="right" vertical="center"/>
    </xf>
    <xf numFmtId="0" fontId="0" fillId="0" borderId="0" xfId="0" applyFont="1" applyAlignment="1">
      <alignment horizontal="center" vertical="center"/>
    </xf>
    <xf numFmtId="0" fontId="0" fillId="0" borderId="27" xfId="0" applyFont="1" applyBorder="1" applyAlignment="1">
      <alignment vertical="center"/>
    </xf>
    <xf numFmtId="0" fontId="0" fillId="0" borderId="25" xfId="0" applyBorder="1" applyAlignment="1">
      <alignment horizontal="center" vertical="center"/>
    </xf>
    <xf numFmtId="177" fontId="0" fillId="0" borderId="26" xfId="0" applyNumberFormat="1" applyFont="1" applyBorder="1" applyAlignment="1">
      <alignment horizontal="center" vertical="center" wrapText="1"/>
    </xf>
    <xf numFmtId="177" fontId="0" fillId="0" borderId="29"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0" fontId="0" fillId="0" borderId="27" xfId="0" applyBorder="1" applyAlignment="1">
      <alignment horizontal="left" vertical="center" wrapText="1"/>
    </xf>
    <xf numFmtId="177" fontId="0" fillId="0" borderId="27" xfId="0" applyNumberFormat="1" applyFont="1" applyBorder="1" applyAlignment="1">
      <alignment horizontal="right" vertical="center"/>
    </xf>
    <xf numFmtId="49" fontId="0" fillId="0" borderId="27" xfId="0" applyNumberFormat="1" applyBorder="1" applyAlignment="1">
      <alignment horizontal="center" vertical="center"/>
    </xf>
    <xf numFmtId="0" fontId="0" fillId="0" borderId="27" xfId="0" applyFont="1" applyBorder="1" applyAlignment="1">
      <alignment horizontal="left" vertical="center" wrapText="1"/>
    </xf>
    <xf numFmtId="0" fontId="13" fillId="0" borderId="0" xfId="0" applyFont="1" applyAlignment="1">
      <alignment vertical="center"/>
    </xf>
    <xf numFmtId="0" fontId="13" fillId="0" borderId="27" xfId="0" applyFont="1" applyBorder="1" applyAlignment="1">
      <alignment horizontal="center" vertical="center"/>
    </xf>
    <xf numFmtId="0" fontId="13" fillId="0" borderId="27" xfId="0" applyFont="1" applyBorder="1" applyAlignment="1">
      <alignment horizontal="left" vertical="center" wrapText="1"/>
    </xf>
    <xf numFmtId="177" fontId="13" fillId="0" borderId="27" xfId="0" applyNumberFormat="1" applyFont="1" applyBorder="1" applyAlignment="1">
      <alignment horizontal="right" vertical="center"/>
    </xf>
    <xf numFmtId="49" fontId="13" fillId="0" borderId="27" xfId="0" applyNumberFormat="1"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0" xfId="0" applyFont="1" applyAlignment="1">
      <alignment vertical="center"/>
    </xf>
    <xf numFmtId="0" fontId="14" fillId="0" borderId="0" xfId="0" applyFont="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left" vertical="center"/>
    </xf>
    <xf numFmtId="0" fontId="14" fillId="0" borderId="27" xfId="0" applyFont="1" applyBorder="1" applyAlignment="1">
      <alignment vertical="center"/>
    </xf>
    <xf numFmtId="0" fontId="0" fillId="0" borderId="27" xfId="0" applyFont="1" applyBorder="1" applyAlignment="1">
      <alignment horizontal="right" vertical="center" wrapText="1"/>
    </xf>
    <xf numFmtId="0" fontId="13" fillId="0" borderId="0" xfId="0" applyFont="1" applyAlignment="1">
      <alignment vertical="center"/>
    </xf>
    <xf numFmtId="177" fontId="4" fillId="0" borderId="27" xfId="0" applyNumberFormat="1" applyFont="1" applyBorder="1" applyAlignment="1">
      <alignment horizontal="right" vertical="center"/>
    </xf>
    <xf numFmtId="0" fontId="15" fillId="0" borderId="0" xfId="0"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16" fillId="0" borderId="0" xfId="0" applyFont="1" applyAlignment="1">
      <alignment horizontal="center" vertical="center"/>
    </xf>
    <xf numFmtId="0" fontId="17" fillId="0" borderId="0" xfId="0" applyFont="1" applyAlignment="1">
      <alignment horizontal="justify" vertical="center"/>
    </xf>
    <xf numFmtId="0" fontId="7" fillId="0" borderId="0" xfId="0" applyFont="1" applyAlignment="1">
      <alignment vertical="center"/>
    </xf>
    <xf numFmtId="0" fontId="62" fillId="0" borderId="0" xfId="0" applyFont="1" applyAlignment="1">
      <alignment horizontal="left" vertical="center" wrapText="1"/>
    </xf>
    <xf numFmtId="0" fontId="7" fillId="0" borderId="0" xfId="0" applyFont="1" applyAlignment="1">
      <alignmen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63" fillId="0" borderId="0" xfId="0" applyFont="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E9" sqref="E9"/>
    </sheetView>
  </sheetViews>
  <sheetFormatPr defaultColWidth="9.00390625" defaultRowHeight="14.25"/>
  <cols>
    <col min="1" max="1" width="121.375" style="0" customWidth="1"/>
    <col min="13" max="13" width="13.25390625" style="0" customWidth="1"/>
  </cols>
  <sheetData>
    <row r="1" spans="1:13" ht="43.5" customHeight="1">
      <c r="A1" s="168" t="s">
        <v>0</v>
      </c>
      <c r="B1" s="83"/>
      <c r="C1" s="83"/>
      <c r="D1" s="83"/>
      <c r="E1" s="83"/>
      <c r="F1" s="83"/>
      <c r="G1" s="83"/>
      <c r="H1" s="83"/>
      <c r="I1" s="83"/>
      <c r="J1" s="83"/>
      <c r="K1" s="83"/>
      <c r="L1" s="83"/>
      <c r="M1" s="83"/>
    </row>
    <row r="2" ht="34.5" customHeight="1">
      <c r="A2" s="169" t="s">
        <v>1</v>
      </c>
    </row>
    <row r="3" spans="1:13" ht="37.5" customHeight="1">
      <c r="A3" s="170" t="s">
        <v>2</v>
      </c>
      <c r="B3" s="82"/>
      <c r="C3" s="82"/>
      <c r="D3" s="82"/>
      <c r="E3" s="82"/>
      <c r="F3" s="82"/>
      <c r="G3" s="82"/>
      <c r="H3" s="82"/>
      <c r="I3" s="82"/>
      <c r="J3" s="82"/>
      <c r="K3" s="82"/>
      <c r="L3" s="82"/>
      <c r="M3" s="82"/>
    </row>
    <row r="4" spans="1:13" ht="24" customHeight="1">
      <c r="A4" s="170"/>
      <c r="B4" s="82"/>
      <c r="C4" s="82"/>
      <c r="D4" s="82"/>
      <c r="E4" s="82"/>
      <c r="F4" s="82"/>
      <c r="G4" s="82"/>
      <c r="H4" s="82"/>
      <c r="I4" s="82"/>
      <c r="J4" s="82"/>
      <c r="K4" s="82"/>
      <c r="L4" s="82"/>
      <c r="M4" s="82"/>
    </row>
    <row r="5" spans="1:13" ht="24" customHeight="1">
      <c r="A5" s="170"/>
      <c r="B5" s="82"/>
      <c r="C5" s="82"/>
      <c r="D5" s="82"/>
      <c r="E5" s="82"/>
      <c r="F5" s="82"/>
      <c r="G5" s="82"/>
      <c r="H5" s="82"/>
      <c r="I5" s="82"/>
      <c r="J5" s="82"/>
      <c r="K5" s="82"/>
      <c r="L5" s="82"/>
      <c r="M5" s="82"/>
    </row>
    <row r="6" spans="1:13" ht="24" customHeight="1">
      <c r="A6" s="170"/>
      <c r="B6" s="82"/>
      <c r="C6" s="82"/>
      <c r="D6" s="82"/>
      <c r="E6" s="82"/>
      <c r="F6" s="82"/>
      <c r="G6" s="82"/>
      <c r="H6" s="82"/>
      <c r="I6" s="82"/>
      <c r="J6" s="82"/>
      <c r="K6" s="82"/>
      <c r="L6" s="82"/>
      <c r="M6" s="82"/>
    </row>
    <row r="7" ht="24" customHeight="1">
      <c r="A7" s="170"/>
    </row>
    <row r="8" spans="1:13" ht="24" customHeight="1">
      <c r="A8" s="170"/>
      <c r="B8" s="82"/>
      <c r="C8" s="82"/>
      <c r="D8" s="82"/>
      <c r="E8" s="82"/>
      <c r="F8" s="82"/>
      <c r="G8" s="82"/>
      <c r="H8" s="82"/>
      <c r="I8" s="82"/>
      <c r="J8" s="82"/>
      <c r="K8" s="82"/>
      <c r="L8" s="82"/>
      <c r="M8" s="82"/>
    </row>
    <row r="9" spans="1:13" ht="24" customHeight="1">
      <c r="A9" s="170"/>
      <c r="B9" s="82"/>
      <c r="C9" s="82"/>
      <c r="D9" s="82"/>
      <c r="E9" s="82"/>
      <c r="F9" s="82"/>
      <c r="G9" s="82"/>
      <c r="H9" s="82"/>
      <c r="I9" s="82"/>
      <c r="J9" s="82"/>
      <c r="K9" s="82"/>
      <c r="L9" s="82"/>
      <c r="M9" s="82"/>
    </row>
    <row r="10" spans="1:13" ht="24" customHeight="1">
      <c r="A10" s="170"/>
      <c r="B10" s="82"/>
      <c r="C10" s="82"/>
      <c r="D10" s="82"/>
      <c r="E10" s="82"/>
      <c r="F10" s="82"/>
      <c r="G10" s="82"/>
      <c r="H10" s="82"/>
      <c r="I10" s="82"/>
      <c r="J10" s="82"/>
      <c r="K10" s="82"/>
      <c r="L10" s="82"/>
      <c r="M10" s="82"/>
    </row>
    <row r="11" spans="1:13" ht="24" customHeight="1">
      <c r="A11" s="170"/>
      <c r="B11" s="82"/>
      <c r="C11" s="82"/>
      <c r="D11" s="82"/>
      <c r="E11" s="82"/>
      <c r="F11" s="82"/>
      <c r="G11" s="82"/>
      <c r="H11" s="82"/>
      <c r="I11" s="82"/>
      <c r="J11" s="82"/>
      <c r="K11" s="82"/>
      <c r="L11" s="82"/>
      <c r="M11" s="82"/>
    </row>
    <row r="12" spans="1:13" ht="24" customHeight="1">
      <c r="A12" s="170"/>
      <c r="B12" s="82"/>
      <c r="C12" s="82"/>
      <c r="D12" s="82"/>
      <c r="E12" s="82"/>
      <c r="F12" s="82"/>
      <c r="G12" s="82"/>
      <c r="H12" s="82"/>
      <c r="I12" s="82"/>
      <c r="J12" s="82"/>
      <c r="K12" s="82"/>
      <c r="L12" s="82"/>
      <c r="M12" s="82"/>
    </row>
    <row r="13" spans="1:13" ht="24" customHeight="1">
      <c r="A13" s="170"/>
      <c r="B13" s="82"/>
      <c r="C13" s="82"/>
      <c r="D13" s="82"/>
      <c r="E13" s="82"/>
      <c r="F13" s="82"/>
      <c r="G13" s="82"/>
      <c r="H13" s="82"/>
      <c r="I13" s="82"/>
      <c r="J13" s="82"/>
      <c r="K13" s="82"/>
      <c r="L13" s="82"/>
      <c r="M13" s="82"/>
    </row>
    <row r="14" spans="1:13" ht="24" customHeight="1">
      <c r="A14" s="170"/>
      <c r="B14" s="82"/>
      <c r="C14" s="82"/>
      <c r="D14" s="82"/>
      <c r="E14" s="82"/>
      <c r="F14" s="82"/>
      <c r="G14" s="82"/>
      <c r="H14" s="82"/>
      <c r="I14" s="82"/>
      <c r="J14" s="82"/>
      <c r="K14" s="82"/>
      <c r="L14" s="82"/>
      <c r="M14" s="82"/>
    </row>
    <row r="15" spans="1:13" ht="24" customHeight="1">
      <c r="A15" s="170"/>
      <c r="B15" s="82"/>
      <c r="C15" s="82"/>
      <c r="D15" s="82"/>
      <c r="E15" s="82"/>
      <c r="F15" s="82"/>
      <c r="G15" s="82"/>
      <c r="H15" s="82"/>
      <c r="I15" s="82"/>
      <c r="J15" s="82"/>
      <c r="K15" s="82"/>
      <c r="L15" s="82"/>
      <c r="M15" s="82"/>
    </row>
    <row r="16" spans="1:13" ht="24" customHeight="1">
      <c r="A16" s="170"/>
      <c r="B16" s="82"/>
      <c r="C16" s="82"/>
      <c r="D16" s="82"/>
      <c r="E16" s="82"/>
      <c r="F16" s="82"/>
      <c r="G16" s="82"/>
      <c r="H16" s="82"/>
      <c r="I16" s="82"/>
      <c r="J16" s="82"/>
      <c r="K16" s="82"/>
      <c r="L16" s="82"/>
      <c r="M16" s="82"/>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
      <selection activeCell="A4" sqref="A4:E4"/>
    </sheetView>
  </sheetViews>
  <sheetFormatPr defaultColWidth="8.00390625" defaultRowHeight="14.25"/>
  <cols>
    <col min="1" max="3" width="6.25390625" style="110" customWidth="1"/>
    <col min="4" max="4" width="42.75390625" style="110" customWidth="1"/>
    <col min="5" max="5" width="20.00390625" style="111" customWidth="1"/>
    <col min="6" max="6" width="18.75390625" style="111" customWidth="1"/>
    <col min="7" max="7" width="20.00390625" style="111" customWidth="1"/>
    <col min="8" max="254" width="8.00390625" style="110" customWidth="1"/>
    <col min="255" max="16384" width="8.00390625" style="110" customWidth="1"/>
  </cols>
  <sheetData>
    <row r="1" ht="18" customHeight="1">
      <c r="G1" s="112"/>
    </row>
    <row r="2" spans="1:7" s="105" customFormat="1" ht="22.5" customHeight="1">
      <c r="A2" s="83" t="s">
        <v>87</v>
      </c>
      <c r="B2" s="83"/>
      <c r="C2" s="83"/>
      <c r="D2" s="83"/>
      <c r="E2" s="83"/>
      <c r="F2" s="83"/>
      <c r="G2" s="83"/>
    </row>
    <row r="3" spans="1:6" s="105" customFormat="1" ht="7.5" customHeight="1">
      <c r="A3" s="110"/>
      <c r="B3" s="110"/>
      <c r="C3" s="110"/>
      <c r="D3" s="110"/>
      <c r="E3" s="111"/>
      <c r="F3" s="111"/>
    </row>
    <row r="4" spans="1:7" s="105" customFormat="1" ht="18" customHeight="1">
      <c r="A4" s="110" t="s">
        <v>22</v>
      </c>
      <c r="B4" s="90"/>
      <c r="C4" s="90"/>
      <c r="D4" s="90"/>
      <c r="E4" s="90"/>
      <c r="F4" s="111"/>
      <c r="G4" s="113" t="s">
        <v>23</v>
      </c>
    </row>
    <row r="5" spans="1:6" s="105" customFormat="1" ht="7.5" customHeight="1">
      <c r="A5" s="106"/>
      <c r="B5" s="106"/>
      <c r="C5" s="106"/>
      <c r="D5" s="106"/>
      <c r="E5" s="111"/>
      <c r="F5" s="111"/>
    </row>
    <row r="6" spans="1:7" ht="24" customHeight="1">
      <c r="A6" s="114" t="s">
        <v>26</v>
      </c>
      <c r="B6" s="114"/>
      <c r="C6" s="114"/>
      <c r="D6" s="114"/>
      <c r="E6" s="114" t="s">
        <v>88</v>
      </c>
      <c r="F6" s="135"/>
      <c r="G6" s="135"/>
    </row>
    <row r="7" spans="1:7" ht="24" customHeight="1">
      <c r="A7" s="115" t="s">
        <v>44</v>
      </c>
      <c r="B7" s="93"/>
      <c r="C7" s="136"/>
      <c r="D7" s="114" t="s">
        <v>45</v>
      </c>
      <c r="E7" s="114" t="s">
        <v>46</v>
      </c>
      <c r="F7" s="137" t="s">
        <v>76</v>
      </c>
      <c r="G7" s="114" t="s">
        <v>77</v>
      </c>
    </row>
    <row r="8" spans="1:7" s="134" customFormat="1" ht="24" customHeight="1">
      <c r="A8" s="114" t="s">
        <v>51</v>
      </c>
      <c r="B8" s="114" t="s">
        <v>52</v>
      </c>
      <c r="C8" s="114" t="s">
        <v>53</v>
      </c>
      <c r="D8" s="114"/>
      <c r="E8" s="114"/>
      <c r="F8" s="138"/>
      <c r="G8" s="114"/>
    </row>
    <row r="9" spans="1:7" ht="24" customHeight="1">
      <c r="A9" s="114"/>
      <c r="B9" s="139"/>
      <c r="C9" s="139"/>
      <c r="D9" s="140"/>
      <c r="E9" s="141"/>
      <c r="F9" s="141"/>
      <c r="G9" s="141"/>
    </row>
    <row r="10" spans="1:7" ht="24" customHeight="1">
      <c r="A10" s="114"/>
      <c r="B10" s="142"/>
      <c r="C10" s="139"/>
      <c r="D10" s="140"/>
      <c r="E10" s="141"/>
      <c r="F10" s="141"/>
      <c r="G10" s="141"/>
    </row>
    <row r="11" spans="1:7" ht="24" customHeight="1">
      <c r="A11" s="114"/>
      <c r="B11" s="142"/>
      <c r="C11" s="142"/>
      <c r="D11" s="140"/>
      <c r="E11" s="141"/>
      <c r="F11" s="141"/>
      <c r="G11" s="141"/>
    </row>
    <row r="12" spans="1:7" ht="24" customHeight="1">
      <c r="A12" s="114"/>
      <c r="B12" s="114"/>
      <c r="C12" s="114"/>
      <c r="D12" s="143"/>
      <c r="E12" s="141"/>
      <c r="F12" s="141"/>
      <c r="G12" s="141"/>
    </row>
    <row r="13" spans="1:7" ht="24" customHeight="1">
      <c r="A13" s="114"/>
      <c r="B13" s="139"/>
      <c r="C13" s="139"/>
      <c r="D13" s="143"/>
      <c r="E13" s="141"/>
      <c r="F13" s="141"/>
      <c r="G13" s="141"/>
    </row>
    <row r="14" spans="1:7" ht="24" customHeight="1">
      <c r="A14" s="114"/>
      <c r="B14" s="139"/>
      <c r="C14" s="139"/>
      <c r="D14" s="143"/>
      <c r="E14" s="141"/>
      <c r="F14" s="141"/>
      <c r="G14" s="141"/>
    </row>
    <row r="15" spans="1:7" ht="24" customHeight="1">
      <c r="A15" s="114"/>
      <c r="B15" s="139"/>
      <c r="C15" s="139"/>
      <c r="D15" s="143"/>
      <c r="E15" s="141"/>
      <c r="F15" s="141"/>
      <c r="G15" s="141"/>
    </row>
    <row r="16" spans="1:7" s="105" customFormat="1" ht="24" customHeight="1">
      <c r="A16" s="114"/>
      <c r="B16" s="139"/>
      <c r="C16" s="139"/>
      <c r="D16" s="143"/>
      <c r="E16" s="141"/>
      <c r="F16" s="141"/>
      <c r="G16" s="141"/>
    </row>
    <row r="17" spans="1:7" s="105" customFormat="1" ht="24" customHeight="1">
      <c r="A17" s="114"/>
      <c r="B17" s="139"/>
      <c r="C17" s="139"/>
      <c r="D17" s="143"/>
      <c r="E17" s="141"/>
      <c r="F17" s="141"/>
      <c r="G17" s="141"/>
    </row>
    <row r="18" spans="1:7" s="105" customFormat="1" ht="24" customHeight="1">
      <c r="A18" s="114"/>
      <c r="B18" s="139"/>
      <c r="C18" s="139"/>
      <c r="D18" s="143"/>
      <c r="E18" s="141"/>
      <c r="F18" s="141"/>
      <c r="G18" s="141"/>
    </row>
    <row r="19" spans="1:7" s="105" customFormat="1" ht="24" customHeight="1">
      <c r="A19" s="114"/>
      <c r="B19" s="139"/>
      <c r="C19" s="139"/>
      <c r="D19" s="143"/>
      <c r="E19" s="141"/>
      <c r="F19" s="141"/>
      <c r="G19" s="141"/>
    </row>
    <row r="20" spans="1:7" s="105" customFormat="1" ht="24" customHeight="1">
      <c r="A20" s="114"/>
      <c r="B20" s="139"/>
      <c r="C20" s="139"/>
      <c r="D20" s="143"/>
      <c r="E20" s="141"/>
      <c r="F20" s="141"/>
      <c r="G20" s="141"/>
    </row>
    <row r="21" spans="1:7" s="105" customFormat="1" ht="24" customHeight="1">
      <c r="A21" s="114" t="s">
        <v>46</v>
      </c>
      <c r="B21" s="114"/>
      <c r="C21" s="114"/>
      <c r="D21" s="114"/>
      <c r="E21" s="141">
        <v>0</v>
      </c>
      <c r="F21" s="141">
        <v>0</v>
      </c>
      <c r="G21" s="141">
        <v>0</v>
      </c>
    </row>
    <row r="22" spans="1:7" s="105" customFormat="1" ht="22.5" customHeight="1">
      <c r="A22" s="131"/>
      <c r="B22" s="131"/>
      <c r="C22" s="131"/>
      <c r="D22" s="131"/>
      <c r="E22" s="132"/>
      <c r="F22" s="132"/>
      <c r="G22" s="132"/>
    </row>
    <row r="23" spans="1:7" s="105" customFormat="1" ht="22.5" customHeight="1">
      <c r="A23" s="131"/>
      <c r="B23" s="131"/>
      <c r="C23" s="131"/>
      <c r="D23" s="131"/>
      <c r="E23" s="132"/>
      <c r="F23" s="132"/>
      <c r="G23" s="132"/>
    </row>
    <row r="24" spans="1:7" s="105" customFormat="1" ht="22.5" customHeight="1">
      <c r="A24" s="131"/>
      <c r="B24" s="131"/>
      <c r="C24" s="131"/>
      <c r="D24" s="131"/>
      <c r="E24" s="133"/>
      <c r="F24" s="133"/>
      <c r="G24" s="13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65" right="0.53" top="0.6" bottom="0.48"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58"/>
  <sheetViews>
    <sheetView zoomScale="85" zoomScaleNormal="85" workbookViewId="0" topLeftCell="A1">
      <pane xSplit="2" ySplit="8" topLeftCell="C30" activePane="bottomRight" state="frozen"/>
      <selection pane="bottomRight" activeCell="E55" sqref="E55"/>
    </sheetView>
  </sheetViews>
  <sheetFormatPr defaultColWidth="8.00390625" defaultRowHeight="14.25"/>
  <cols>
    <col min="1" max="1" width="8.75390625" style="110" customWidth="1"/>
    <col min="2" max="2" width="9.75390625" style="110" customWidth="1"/>
    <col min="3" max="3" width="46.00390625" style="110" customWidth="1"/>
    <col min="4" max="4" width="18.25390625" style="110" customWidth="1"/>
    <col min="5" max="5" width="16.75390625" style="110" customWidth="1"/>
    <col min="6" max="6" width="15.00390625" style="111" customWidth="1"/>
    <col min="7" max="253" width="8.00390625" style="110" customWidth="1"/>
    <col min="254" max="16384" width="8.00390625" style="110" customWidth="1"/>
  </cols>
  <sheetData>
    <row r="1" ht="18" customHeight="1">
      <c r="F1" s="112"/>
    </row>
    <row r="2" spans="1:6" s="105" customFormat="1" ht="22.5" customHeight="1">
      <c r="A2" s="83" t="s">
        <v>89</v>
      </c>
      <c r="B2" s="83"/>
      <c r="C2" s="83"/>
      <c r="D2" s="83"/>
      <c r="E2" s="83"/>
      <c r="F2" s="83"/>
    </row>
    <row r="3" spans="1:5" s="105" customFormat="1" ht="7.5" customHeight="1">
      <c r="A3" s="110"/>
      <c r="B3" s="110"/>
      <c r="C3" s="110"/>
      <c r="D3" s="110"/>
      <c r="E3" s="110"/>
    </row>
    <row r="4" spans="1:6" s="105" customFormat="1" ht="18" customHeight="1">
      <c r="A4" s="110" t="s">
        <v>22</v>
      </c>
      <c r="B4" s="90"/>
      <c r="C4" s="90"/>
      <c r="D4" s="90"/>
      <c r="E4" s="90"/>
      <c r="F4" s="113" t="s">
        <v>23</v>
      </c>
    </row>
    <row r="5" spans="1:5" s="105" customFormat="1" ht="7.5" customHeight="1">
      <c r="A5" s="106"/>
      <c r="B5" s="106"/>
      <c r="C5" s="106"/>
      <c r="D5" s="106"/>
      <c r="E5" s="106"/>
    </row>
    <row r="6" spans="1:6" ht="24" customHeight="1">
      <c r="A6" s="114" t="s">
        <v>26</v>
      </c>
      <c r="B6" s="114"/>
      <c r="C6" s="114"/>
      <c r="D6" s="114" t="s">
        <v>90</v>
      </c>
      <c r="E6" s="114"/>
      <c r="F6" s="98"/>
    </row>
    <row r="7" spans="1:6" ht="24" customHeight="1">
      <c r="A7" s="115" t="s">
        <v>91</v>
      </c>
      <c r="B7" s="94"/>
      <c r="C7" s="116" t="s">
        <v>92</v>
      </c>
      <c r="D7" s="116" t="s">
        <v>46</v>
      </c>
      <c r="E7" s="116" t="s">
        <v>93</v>
      </c>
      <c r="F7" s="116" t="s">
        <v>94</v>
      </c>
    </row>
    <row r="8" spans="1:6" s="106" customFormat="1" ht="24" customHeight="1">
      <c r="A8" s="117" t="s">
        <v>51</v>
      </c>
      <c r="B8" s="117" t="s">
        <v>52</v>
      </c>
      <c r="C8" s="118"/>
      <c r="D8" s="100"/>
      <c r="E8" s="100"/>
      <c r="F8" s="100"/>
    </row>
    <row r="9" spans="1:6" s="107" customFormat="1" ht="23.25" customHeight="1">
      <c r="A9" s="119" t="s">
        <v>95</v>
      </c>
      <c r="B9" s="119" t="s">
        <v>78</v>
      </c>
      <c r="C9" s="120" t="s">
        <v>96</v>
      </c>
      <c r="D9" s="121">
        <f>E9+F9</f>
        <v>26976988</v>
      </c>
      <c r="E9" s="121">
        <f>SUM(E10:E18)</f>
        <v>26976988</v>
      </c>
      <c r="F9" s="121"/>
    </row>
    <row r="10" spans="1:6" s="106" customFormat="1" ht="23.25" customHeight="1">
      <c r="A10" s="122" t="s">
        <v>95</v>
      </c>
      <c r="B10" s="123" t="s">
        <v>56</v>
      </c>
      <c r="C10" s="124" t="s">
        <v>97</v>
      </c>
      <c r="D10" s="125">
        <f aca="true" t="shared" si="0" ref="D10:D52">E10+F10</f>
        <v>4554588</v>
      </c>
      <c r="E10" s="125">
        <v>4554588</v>
      </c>
      <c r="F10" s="125"/>
    </row>
    <row r="11" spans="1:6" s="106" customFormat="1" ht="23.25" customHeight="1">
      <c r="A11" s="122" t="s">
        <v>95</v>
      </c>
      <c r="B11" s="122" t="s">
        <v>63</v>
      </c>
      <c r="C11" s="126" t="s">
        <v>98</v>
      </c>
      <c r="D11" s="125">
        <f t="shared" si="0"/>
        <v>603708</v>
      </c>
      <c r="E11" s="125">
        <v>603708</v>
      </c>
      <c r="F11" s="125"/>
    </row>
    <row r="12" spans="1:6" s="106" customFormat="1" ht="23.25" customHeight="1">
      <c r="A12" s="122" t="s">
        <v>95</v>
      </c>
      <c r="B12" s="122" t="s">
        <v>99</v>
      </c>
      <c r="C12" s="124" t="s">
        <v>100</v>
      </c>
      <c r="D12" s="125">
        <f t="shared" si="0"/>
        <v>18458</v>
      </c>
      <c r="E12" s="125">
        <v>18458</v>
      </c>
      <c r="F12" s="125"/>
    </row>
    <row r="13" spans="1:6" s="106" customFormat="1" ht="23.25" customHeight="1">
      <c r="A13" s="122" t="s">
        <v>95</v>
      </c>
      <c r="B13" s="123" t="s">
        <v>101</v>
      </c>
      <c r="C13" s="124" t="s">
        <v>102</v>
      </c>
      <c r="D13" s="125">
        <f t="shared" si="0"/>
        <v>2463508</v>
      </c>
      <c r="E13" s="125">
        <f>7471535-E16-E17</f>
        <v>2463508</v>
      </c>
      <c r="F13" s="125"/>
    </row>
    <row r="14" spans="1:6" s="106" customFormat="1" ht="23.25" customHeight="1">
      <c r="A14" s="122" t="s">
        <v>95</v>
      </c>
      <c r="B14" s="122" t="s">
        <v>66</v>
      </c>
      <c r="C14" s="124" t="s">
        <v>103</v>
      </c>
      <c r="D14" s="125">
        <f t="shared" si="0"/>
        <v>611184</v>
      </c>
      <c r="E14" s="125">
        <v>611184</v>
      </c>
      <c r="F14" s="125"/>
    </row>
    <row r="15" spans="1:6" s="106" customFormat="1" ht="23.25" customHeight="1">
      <c r="A15" s="122" t="s">
        <v>95</v>
      </c>
      <c r="B15" s="122" t="s">
        <v>104</v>
      </c>
      <c r="C15" s="124" t="s">
        <v>105</v>
      </c>
      <c r="D15" s="125">
        <f t="shared" si="0"/>
        <v>12727515</v>
      </c>
      <c r="E15" s="125">
        <v>12727515</v>
      </c>
      <c r="F15" s="125"/>
    </row>
    <row r="16" spans="1:6" s="106" customFormat="1" ht="23.25" customHeight="1">
      <c r="A16" s="122" t="s">
        <v>95</v>
      </c>
      <c r="B16" s="122" t="s">
        <v>55</v>
      </c>
      <c r="C16" s="124" t="s">
        <v>65</v>
      </c>
      <c r="D16" s="125">
        <f t="shared" si="0"/>
        <v>3577162</v>
      </c>
      <c r="E16" s="125">
        <f>3577162</f>
        <v>3577162</v>
      </c>
      <c r="F16" s="125"/>
    </row>
    <row r="17" spans="1:6" s="106" customFormat="1" ht="23.25" customHeight="1">
      <c r="A17" s="122" t="s">
        <v>95</v>
      </c>
      <c r="B17" s="122" t="s">
        <v>58</v>
      </c>
      <c r="C17" s="124" t="s">
        <v>106</v>
      </c>
      <c r="D17" s="125">
        <f t="shared" si="0"/>
        <v>1430865</v>
      </c>
      <c r="E17" s="125">
        <v>1430865</v>
      </c>
      <c r="F17" s="125"/>
    </row>
    <row r="18" spans="1:6" s="106" customFormat="1" ht="23.25" customHeight="1">
      <c r="A18" s="122" t="s">
        <v>95</v>
      </c>
      <c r="B18" s="122" t="s">
        <v>59</v>
      </c>
      <c r="C18" s="124" t="s">
        <v>107</v>
      </c>
      <c r="D18" s="125">
        <f t="shared" si="0"/>
        <v>990000</v>
      </c>
      <c r="E18" s="125">
        <v>990000</v>
      </c>
      <c r="F18" s="125"/>
    </row>
    <row r="19" spans="1:6" s="107" customFormat="1" ht="23.25" customHeight="1">
      <c r="A19" s="119" t="s">
        <v>108</v>
      </c>
      <c r="B19" s="119" t="s">
        <v>78</v>
      </c>
      <c r="C19" s="120" t="s">
        <v>109</v>
      </c>
      <c r="D19" s="121">
        <f t="shared" si="0"/>
        <v>3222255</v>
      </c>
      <c r="E19" s="121"/>
      <c r="F19" s="121">
        <f>SUM(F20:F41)</f>
        <v>3222255</v>
      </c>
    </row>
    <row r="20" spans="1:6" s="106" customFormat="1" ht="23.25" customHeight="1">
      <c r="A20" s="122" t="s">
        <v>108</v>
      </c>
      <c r="B20" s="122" t="s">
        <v>56</v>
      </c>
      <c r="C20" s="124" t="s">
        <v>110</v>
      </c>
      <c r="D20" s="125">
        <f t="shared" si="0"/>
        <v>193000</v>
      </c>
      <c r="E20" s="125"/>
      <c r="F20" s="125">
        <v>193000</v>
      </c>
    </row>
    <row r="21" spans="1:6" s="106" customFormat="1" ht="23.25" customHeight="1">
      <c r="A21" s="122" t="s">
        <v>108</v>
      </c>
      <c r="B21" s="122" t="s">
        <v>63</v>
      </c>
      <c r="C21" s="127" t="s">
        <v>111</v>
      </c>
      <c r="D21" s="125">
        <f t="shared" si="0"/>
        <v>100000</v>
      </c>
      <c r="E21" s="125"/>
      <c r="F21" s="125">
        <v>100000</v>
      </c>
    </row>
    <row r="22" spans="1:6" s="106" customFormat="1" ht="23.25" customHeight="1">
      <c r="A22" s="122" t="s">
        <v>108</v>
      </c>
      <c r="B22" s="122" t="s">
        <v>99</v>
      </c>
      <c r="C22" s="127" t="s">
        <v>112</v>
      </c>
      <c r="D22" s="125">
        <f t="shared" si="0"/>
        <v>50000</v>
      </c>
      <c r="E22" s="125"/>
      <c r="F22" s="125">
        <v>50000</v>
      </c>
    </row>
    <row r="23" spans="1:6" s="106" customFormat="1" ht="23.25" customHeight="1">
      <c r="A23" s="122" t="s">
        <v>108</v>
      </c>
      <c r="B23" s="122" t="s">
        <v>101</v>
      </c>
      <c r="C23" s="127" t="s">
        <v>113</v>
      </c>
      <c r="D23" s="125">
        <f t="shared" si="0"/>
        <v>10000</v>
      </c>
      <c r="E23" s="125"/>
      <c r="F23" s="125">
        <v>10000</v>
      </c>
    </row>
    <row r="24" spans="1:6" s="106" customFormat="1" ht="23.25" customHeight="1">
      <c r="A24" s="122" t="s">
        <v>108</v>
      </c>
      <c r="B24" s="122" t="s">
        <v>62</v>
      </c>
      <c r="C24" s="126" t="s">
        <v>114</v>
      </c>
      <c r="D24" s="125">
        <f t="shared" si="0"/>
        <v>100000</v>
      </c>
      <c r="E24" s="125"/>
      <c r="F24" s="125">
        <v>100000</v>
      </c>
    </row>
    <row r="25" spans="1:6" s="106" customFormat="1" ht="23.25" customHeight="1">
      <c r="A25" s="122" t="s">
        <v>108</v>
      </c>
      <c r="B25" s="122" t="s">
        <v>66</v>
      </c>
      <c r="C25" s="126" t="s">
        <v>115</v>
      </c>
      <c r="D25" s="125">
        <f t="shared" si="0"/>
        <v>700000</v>
      </c>
      <c r="E25" s="125"/>
      <c r="F25" s="125">
        <v>700000</v>
      </c>
    </row>
    <row r="26" spans="1:6" s="106" customFormat="1" ht="23.25" customHeight="1">
      <c r="A26" s="122" t="s">
        <v>108</v>
      </c>
      <c r="B26" s="122" t="s">
        <v>104</v>
      </c>
      <c r="C26" s="126" t="s">
        <v>116</v>
      </c>
      <c r="D26" s="125">
        <f t="shared" si="0"/>
        <v>120000</v>
      </c>
      <c r="E26" s="125"/>
      <c r="F26" s="125">
        <v>120000</v>
      </c>
    </row>
    <row r="27" spans="1:6" s="106" customFormat="1" ht="23.25" customHeight="1">
      <c r="A27" s="122" t="s">
        <v>108</v>
      </c>
      <c r="B27" s="122" t="s">
        <v>58</v>
      </c>
      <c r="C27" s="126" t="s">
        <v>117</v>
      </c>
      <c r="D27" s="125">
        <f t="shared" si="0"/>
        <v>0</v>
      </c>
      <c r="E27" s="125"/>
      <c r="F27" s="125"/>
    </row>
    <row r="28" spans="1:6" s="106" customFormat="1" ht="23.25" customHeight="1">
      <c r="A28" s="122" t="s">
        <v>108</v>
      </c>
      <c r="B28" s="122" t="s">
        <v>118</v>
      </c>
      <c r="C28" s="126" t="s">
        <v>119</v>
      </c>
      <c r="D28" s="125">
        <f t="shared" si="0"/>
        <v>50000</v>
      </c>
      <c r="E28" s="125"/>
      <c r="F28" s="125">
        <v>50000</v>
      </c>
    </row>
    <row r="29" spans="1:6" s="106" customFormat="1" ht="23.25" customHeight="1">
      <c r="A29" s="122" t="s">
        <v>108</v>
      </c>
      <c r="B29" s="122" t="s">
        <v>120</v>
      </c>
      <c r="C29" s="126" t="s">
        <v>121</v>
      </c>
      <c r="D29" s="125">
        <f t="shared" si="0"/>
        <v>100000</v>
      </c>
      <c r="E29" s="125"/>
      <c r="F29" s="125">
        <v>100000</v>
      </c>
    </row>
    <row r="30" spans="1:6" s="106" customFormat="1" ht="23.25" customHeight="1">
      <c r="A30" s="122" t="s">
        <v>108</v>
      </c>
      <c r="B30" s="122" t="s">
        <v>122</v>
      </c>
      <c r="C30" s="126" t="s">
        <v>123</v>
      </c>
      <c r="D30" s="125">
        <f t="shared" si="0"/>
        <v>20000</v>
      </c>
      <c r="E30" s="125"/>
      <c r="F30" s="125">
        <v>20000</v>
      </c>
    </row>
    <row r="31" spans="1:6" s="106" customFormat="1" ht="23.25" customHeight="1">
      <c r="A31" s="122" t="s">
        <v>108</v>
      </c>
      <c r="B31" s="122" t="s">
        <v>124</v>
      </c>
      <c r="C31" s="126" t="s">
        <v>125</v>
      </c>
      <c r="D31" s="125">
        <f t="shared" si="0"/>
        <v>50000</v>
      </c>
      <c r="E31" s="125"/>
      <c r="F31" s="125">
        <v>50000</v>
      </c>
    </row>
    <row r="32" spans="1:6" s="106" customFormat="1" ht="23.25" customHeight="1">
      <c r="A32" s="122" t="s">
        <v>108</v>
      </c>
      <c r="B32" s="122" t="s">
        <v>126</v>
      </c>
      <c r="C32" s="126" t="s">
        <v>127</v>
      </c>
      <c r="D32" s="125">
        <f t="shared" si="0"/>
        <v>30000</v>
      </c>
      <c r="E32" s="125"/>
      <c r="F32" s="125">
        <v>30000</v>
      </c>
    </row>
    <row r="33" spans="1:6" s="106" customFormat="1" ht="23.25" customHeight="1">
      <c r="A33" s="122" t="s">
        <v>108</v>
      </c>
      <c r="B33" s="122" t="s">
        <v>128</v>
      </c>
      <c r="C33" s="126" t="s">
        <v>129</v>
      </c>
      <c r="D33" s="125">
        <f t="shared" si="0"/>
        <v>0</v>
      </c>
      <c r="E33" s="125"/>
      <c r="F33" s="125"/>
    </row>
    <row r="34" spans="1:6" s="106" customFormat="1" ht="23.25" customHeight="1">
      <c r="A34" s="122" t="s">
        <v>108</v>
      </c>
      <c r="B34" s="122" t="s">
        <v>130</v>
      </c>
      <c r="C34" s="126" t="s">
        <v>131</v>
      </c>
      <c r="D34" s="125">
        <f t="shared" si="0"/>
        <v>0</v>
      </c>
      <c r="E34" s="125"/>
      <c r="F34" s="125"/>
    </row>
    <row r="35" spans="1:6" s="106" customFormat="1" ht="23.25" customHeight="1">
      <c r="A35" s="122" t="s">
        <v>108</v>
      </c>
      <c r="B35" s="122" t="s">
        <v>132</v>
      </c>
      <c r="C35" s="126" t="s">
        <v>133</v>
      </c>
      <c r="D35" s="125">
        <f t="shared" si="0"/>
        <v>50000</v>
      </c>
      <c r="E35" s="125"/>
      <c r="F35" s="125">
        <v>50000</v>
      </c>
    </row>
    <row r="36" spans="1:6" s="106" customFormat="1" ht="23.25" customHeight="1">
      <c r="A36" s="122" t="s">
        <v>108</v>
      </c>
      <c r="B36" s="122" t="s">
        <v>134</v>
      </c>
      <c r="C36" s="126" t="s">
        <v>135</v>
      </c>
      <c r="D36" s="125">
        <f t="shared" si="0"/>
        <v>0</v>
      </c>
      <c r="E36" s="125"/>
      <c r="F36" s="125"/>
    </row>
    <row r="37" spans="1:6" s="106" customFormat="1" ht="23.25" customHeight="1">
      <c r="A37" s="122" t="s">
        <v>108</v>
      </c>
      <c r="B37" s="122" t="s">
        <v>136</v>
      </c>
      <c r="C37" s="126" t="s">
        <v>137</v>
      </c>
      <c r="D37" s="125">
        <f t="shared" si="0"/>
        <v>357716</v>
      </c>
      <c r="E37" s="125"/>
      <c r="F37" s="125">
        <v>357716</v>
      </c>
    </row>
    <row r="38" spans="1:6" s="106" customFormat="1" ht="23.25" customHeight="1">
      <c r="A38" s="122" t="s">
        <v>108</v>
      </c>
      <c r="B38" s="122" t="s">
        <v>138</v>
      </c>
      <c r="C38" s="126" t="s">
        <v>139</v>
      </c>
      <c r="D38" s="125">
        <f t="shared" si="0"/>
        <v>385200</v>
      </c>
      <c r="E38" s="125"/>
      <c r="F38" s="125">
        <v>385200</v>
      </c>
    </row>
    <row r="39" spans="1:6" s="106" customFormat="1" ht="23.25" customHeight="1">
      <c r="A39" s="122" t="s">
        <v>108</v>
      </c>
      <c r="B39" s="122" t="s">
        <v>140</v>
      </c>
      <c r="C39" s="126" t="s">
        <v>141</v>
      </c>
      <c r="D39" s="125">
        <f t="shared" si="0"/>
        <v>140000</v>
      </c>
      <c r="E39" s="125"/>
      <c r="F39" s="125">
        <v>140000</v>
      </c>
    </row>
    <row r="40" spans="1:6" s="106" customFormat="1" ht="23.25" customHeight="1">
      <c r="A40" s="122" t="s">
        <v>108</v>
      </c>
      <c r="B40" s="122" t="s">
        <v>142</v>
      </c>
      <c r="C40" s="126" t="s">
        <v>143</v>
      </c>
      <c r="D40" s="125">
        <f t="shared" si="0"/>
        <v>0</v>
      </c>
      <c r="E40" s="125"/>
      <c r="F40" s="125"/>
    </row>
    <row r="41" spans="1:6" s="106" customFormat="1" ht="23.25" customHeight="1">
      <c r="A41" s="122" t="s">
        <v>108</v>
      </c>
      <c r="B41" s="122" t="s">
        <v>59</v>
      </c>
      <c r="C41" s="126" t="s">
        <v>144</v>
      </c>
      <c r="D41" s="125">
        <f t="shared" si="0"/>
        <v>766339</v>
      </c>
      <c r="E41" s="125"/>
      <c r="F41" s="125">
        <f>62000+436052+268287</f>
        <v>766339</v>
      </c>
    </row>
    <row r="42" spans="1:6" s="107" customFormat="1" ht="23.25" customHeight="1">
      <c r="A42" s="119" t="s">
        <v>145</v>
      </c>
      <c r="B42" s="119" t="s">
        <v>78</v>
      </c>
      <c r="C42" s="128" t="s">
        <v>146</v>
      </c>
      <c r="D42" s="121">
        <f t="shared" si="0"/>
        <v>1797527</v>
      </c>
      <c r="E42" s="121">
        <f>SUM(E43:E47)</f>
        <v>1797527</v>
      </c>
      <c r="F42" s="121"/>
    </row>
    <row r="43" spans="1:6" s="106" customFormat="1" ht="23.25" customHeight="1">
      <c r="A43" s="122" t="s">
        <v>145</v>
      </c>
      <c r="B43" s="122" t="s">
        <v>56</v>
      </c>
      <c r="C43" s="126" t="s">
        <v>147</v>
      </c>
      <c r="D43" s="125">
        <f t="shared" si="0"/>
        <v>101040</v>
      </c>
      <c r="E43" s="125">
        <v>101040</v>
      </c>
      <c r="F43" s="125"/>
    </row>
    <row r="44" spans="1:6" s="106" customFormat="1" ht="23.25" customHeight="1">
      <c r="A44" s="122" t="s">
        <v>145</v>
      </c>
      <c r="B44" s="122" t="s">
        <v>63</v>
      </c>
      <c r="C44" s="126" t="s">
        <v>148</v>
      </c>
      <c r="D44" s="125">
        <f t="shared" si="0"/>
        <v>432000</v>
      </c>
      <c r="E44" s="125">
        <v>432000</v>
      </c>
      <c r="F44" s="125"/>
    </row>
    <row r="45" spans="1:6" s="106" customFormat="1" ht="23.25" customHeight="1">
      <c r="A45" s="122" t="s">
        <v>145</v>
      </c>
      <c r="B45" s="122" t="s">
        <v>118</v>
      </c>
      <c r="C45" s="126" t="s">
        <v>72</v>
      </c>
      <c r="D45" s="125">
        <f t="shared" si="0"/>
        <v>1252007</v>
      </c>
      <c r="E45" s="125">
        <v>1252007</v>
      </c>
      <c r="F45" s="125"/>
    </row>
    <row r="46" spans="1:6" s="106" customFormat="1" ht="23.25" customHeight="1">
      <c r="A46" s="122" t="s">
        <v>145</v>
      </c>
      <c r="B46" s="122" t="s">
        <v>120</v>
      </c>
      <c r="C46" s="126" t="s">
        <v>149</v>
      </c>
      <c r="D46" s="125">
        <f t="shared" si="0"/>
        <v>0</v>
      </c>
      <c r="E46" s="125"/>
      <c r="F46" s="125"/>
    </row>
    <row r="47" spans="1:6" s="106" customFormat="1" ht="23.25" customHeight="1">
      <c r="A47" s="122" t="s">
        <v>145</v>
      </c>
      <c r="B47" s="122" t="s">
        <v>59</v>
      </c>
      <c r="C47" s="126" t="s">
        <v>150</v>
      </c>
      <c r="D47" s="125">
        <f t="shared" si="0"/>
        <v>12480</v>
      </c>
      <c r="E47" s="125">
        <v>12480</v>
      </c>
      <c r="F47" s="125"/>
    </row>
    <row r="48" spans="1:6" s="107" customFormat="1" ht="24" customHeight="1">
      <c r="A48" s="119" t="s">
        <v>151</v>
      </c>
      <c r="B48" s="119" t="s">
        <v>78</v>
      </c>
      <c r="C48" s="128" t="s">
        <v>152</v>
      </c>
      <c r="D48" s="121">
        <f t="shared" si="0"/>
        <v>235000</v>
      </c>
      <c r="E48" s="121"/>
      <c r="F48" s="121">
        <f>SUM(F49:F51)</f>
        <v>235000</v>
      </c>
    </row>
    <row r="49" spans="1:6" s="106" customFormat="1" ht="24" customHeight="1">
      <c r="A49" s="122" t="s">
        <v>151</v>
      </c>
      <c r="B49" s="122" t="s">
        <v>63</v>
      </c>
      <c r="C49" s="126" t="s">
        <v>153</v>
      </c>
      <c r="D49" s="125">
        <f t="shared" si="0"/>
        <v>215000</v>
      </c>
      <c r="E49" s="125"/>
      <c r="F49" s="125">
        <v>215000</v>
      </c>
    </row>
    <row r="50" spans="1:6" s="106" customFormat="1" ht="24" customHeight="1">
      <c r="A50" s="122" t="s">
        <v>151</v>
      </c>
      <c r="B50" s="122" t="s">
        <v>99</v>
      </c>
      <c r="C50" s="126" t="s">
        <v>154</v>
      </c>
      <c r="D50" s="125">
        <f t="shared" si="0"/>
        <v>0</v>
      </c>
      <c r="E50" s="125"/>
      <c r="F50" s="125">
        <v>0</v>
      </c>
    </row>
    <row r="51" spans="1:6" s="106" customFormat="1" ht="24" customHeight="1">
      <c r="A51" s="122" t="s">
        <v>151</v>
      </c>
      <c r="B51" s="122" t="s">
        <v>59</v>
      </c>
      <c r="C51" s="126" t="s">
        <v>152</v>
      </c>
      <c r="D51" s="125">
        <f t="shared" si="0"/>
        <v>20000</v>
      </c>
      <c r="E51" s="125"/>
      <c r="F51" s="125">
        <v>20000</v>
      </c>
    </row>
    <row r="52" spans="1:6" s="106" customFormat="1" ht="24" customHeight="1">
      <c r="A52" s="122" t="s">
        <v>73</v>
      </c>
      <c r="B52" s="122" t="s">
        <v>73</v>
      </c>
      <c r="C52" s="126" t="s">
        <v>73</v>
      </c>
      <c r="D52" s="125">
        <f t="shared" si="0"/>
        <v>0</v>
      </c>
      <c r="E52" s="125"/>
      <c r="F52" s="125"/>
    </row>
    <row r="53" spans="1:6" s="108" customFormat="1" ht="24" customHeight="1">
      <c r="A53" s="122"/>
      <c r="B53" s="122"/>
      <c r="C53" s="124"/>
      <c r="D53" s="129"/>
      <c r="E53" s="125"/>
      <c r="F53" s="125"/>
    </row>
    <row r="54" spans="1:6" s="108" customFormat="1" ht="24" customHeight="1">
      <c r="A54" s="122"/>
      <c r="B54" s="122"/>
      <c r="C54" s="124"/>
      <c r="D54" s="129"/>
      <c r="E54" s="125"/>
      <c r="F54" s="125"/>
    </row>
    <row r="55" spans="1:6" s="109" customFormat="1" ht="24" customHeight="1">
      <c r="A55" s="119" t="s">
        <v>46</v>
      </c>
      <c r="B55" s="119"/>
      <c r="C55" s="119"/>
      <c r="D55" s="130">
        <f>E55+F55</f>
        <v>32231770</v>
      </c>
      <c r="E55" s="121">
        <f>E9+E19+E42+E48</f>
        <v>28774515</v>
      </c>
      <c r="F55" s="121">
        <f>F9+F19+F42+F48</f>
        <v>3457255</v>
      </c>
    </row>
    <row r="56" spans="1:6" s="105" customFormat="1" ht="22.5" customHeight="1">
      <c r="A56" s="131"/>
      <c r="B56" s="131"/>
      <c r="C56" s="131"/>
      <c r="D56" s="131"/>
      <c r="E56" s="131"/>
      <c r="F56" s="132"/>
    </row>
    <row r="57" spans="1:6" s="105" customFormat="1" ht="22.5" customHeight="1">
      <c r="A57" s="131"/>
      <c r="B57" s="131"/>
      <c r="C57" s="131"/>
      <c r="D57" s="131"/>
      <c r="E57" s="131"/>
      <c r="F57" s="132"/>
    </row>
    <row r="58" spans="1:6" s="105" customFormat="1" ht="22.5" customHeight="1">
      <c r="A58" s="131"/>
      <c r="B58" s="131"/>
      <c r="C58" s="131"/>
      <c r="D58" s="131"/>
      <c r="E58" s="131"/>
      <c r="F58" s="133"/>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sheetData>
  <sheetProtection/>
  <mergeCells count="10">
    <mergeCell ref="A2:F2"/>
    <mergeCell ref="A4:E4"/>
    <mergeCell ref="A6:C6"/>
    <mergeCell ref="D6:F6"/>
    <mergeCell ref="A7:B7"/>
    <mergeCell ref="A55:C55"/>
    <mergeCell ref="C7:C8"/>
    <mergeCell ref="D7:D8"/>
    <mergeCell ref="E7:E8"/>
    <mergeCell ref="F7:F8"/>
  </mergeCells>
  <printOptions horizontalCentered="1" verticalCentered="1"/>
  <pageMargins left="0.55" right="0.55" top="0.31" bottom="0.28"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F17" sqref="F17"/>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9"/>
      <c r="B2" s="89"/>
      <c r="C2" s="89"/>
      <c r="D2" s="89"/>
      <c r="E2" s="89"/>
      <c r="F2" s="89"/>
    </row>
    <row r="3" spans="1:7" ht="36" customHeight="1">
      <c r="A3" s="83" t="s">
        <v>155</v>
      </c>
      <c r="B3" s="83"/>
      <c r="C3" s="83"/>
      <c r="D3" s="83"/>
      <c r="E3" s="83"/>
      <c r="F3" s="83"/>
      <c r="G3" s="90"/>
    </row>
    <row r="4" s="87" customFormat="1" ht="29.25" customHeight="1">
      <c r="G4" s="91" t="s">
        <v>156</v>
      </c>
    </row>
    <row r="5" spans="1:7" s="88" customFormat="1" ht="32.25" customHeight="1">
      <c r="A5" s="92" t="s">
        <v>157</v>
      </c>
      <c r="B5" s="93"/>
      <c r="C5" s="93"/>
      <c r="D5" s="93"/>
      <c r="E5" s="93"/>
      <c r="F5" s="94"/>
      <c r="G5" s="95" t="s">
        <v>158</v>
      </c>
    </row>
    <row r="6" spans="1:7" s="88" customFormat="1" ht="32.25" customHeight="1">
      <c r="A6" s="96" t="s">
        <v>46</v>
      </c>
      <c r="B6" s="96" t="s">
        <v>159</v>
      </c>
      <c r="C6" s="96" t="s">
        <v>127</v>
      </c>
      <c r="D6" s="97" t="s">
        <v>160</v>
      </c>
      <c r="E6" s="98"/>
      <c r="F6" s="98"/>
      <c r="G6" s="99"/>
    </row>
    <row r="7" spans="1:7" s="88" customFormat="1" ht="32.25" customHeight="1">
      <c r="A7" s="100"/>
      <c r="B7" s="100"/>
      <c r="C7" s="100"/>
      <c r="D7" s="101" t="s">
        <v>161</v>
      </c>
      <c r="E7" s="101" t="s">
        <v>162</v>
      </c>
      <c r="F7" s="101" t="s">
        <v>163</v>
      </c>
      <c r="G7" s="102"/>
    </row>
    <row r="8" spans="1:7" s="87" customFormat="1" ht="67.5" customHeight="1">
      <c r="A8" s="103">
        <f>B8+C8+D8</f>
        <v>17</v>
      </c>
      <c r="B8" s="103">
        <v>0</v>
      </c>
      <c r="C8" s="103">
        <v>3</v>
      </c>
      <c r="D8" s="103">
        <f>E8+F8</f>
        <v>14</v>
      </c>
      <c r="E8" s="103">
        <v>0</v>
      </c>
      <c r="F8" s="103">
        <v>14</v>
      </c>
      <c r="G8" s="103">
        <v>0</v>
      </c>
    </row>
    <row r="18" spans="1:6" ht="30.75" customHeight="1">
      <c r="A18" s="104"/>
      <c r="B18" s="104"/>
      <c r="C18" s="104"/>
      <c r="D18" s="104"/>
      <c r="E18" s="104"/>
      <c r="F18" s="104"/>
    </row>
  </sheetData>
  <sheetProtection/>
  <mergeCells count="9">
    <mergeCell ref="A2:F2"/>
    <mergeCell ref="A3:G3"/>
    <mergeCell ref="A5:F5"/>
    <mergeCell ref="D6:F6"/>
    <mergeCell ref="A18:F18"/>
    <mergeCell ref="A6:A7"/>
    <mergeCell ref="B6:B7"/>
    <mergeCell ref="C6:C7"/>
    <mergeCell ref="G5:G7"/>
  </mergeCells>
  <printOptions horizontalCentered="1"/>
  <pageMargins left="0.67" right="0.56"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1"/>
  <sheetViews>
    <sheetView zoomScale="80" zoomScaleNormal="80" workbookViewId="0" topLeftCell="A7">
      <selection activeCell="A18" sqref="A18"/>
    </sheetView>
  </sheetViews>
  <sheetFormatPr defaultColWidth="9.00390625" defaultRowHeight="14.25"/>
  <cols>
    <col min="1" max="1" width="121.375" style="80" customWidth="1"/>
    <col min="13" max="13" width="13.25390625" style="0" customWidth="1"/>
  </cols>
  <sheetData>
    <row r="1" spans="1:13" ht="69" customHeight="1">
      <c r="A1" s="81" t="s">
        <v>164</v>
      </c>
      <c r="B1" s="82"/>
      <c r="C1" s="82"/>
      <c r="D1" s="82"/>
      <c r="E1" s="82"/>
      <c r="F1" s="82"/>
      <c r="G1" s="82"/>
      <c r="H1" s="82"/>
      <c r="I1" s="82"/>
      <c r="J1" s="82"/>
      <c r="K1" s="82"/>
      <c r="L1" s="82"/>
      <c r="M1" s="82"/>
    </row>
    <row r="2" spans="1:13" ht="24" customHeight="1">
      <c r="A2" s="83"/>
      <c r="B2" s="82"/>
      <c r="C2" s="82"/>
      <c r="D2" s="82"/>
      <c r="E2" s="82"/>
      <c r="F2" s="82"/>
      <c r="G2" s="82"/>
      <c r="H2" s="82"/>
      <c r="I2" s="82"/>
      <c r="J2" s="82"/>
      <c r="K2" s="82"/>
      <c r="L2" s="82"/>
      <c r="M2" s="82"/>
    </row>
    <row r="3" spans="1:13" ht="24" customHeight="1">
      <c r="A3" s="84" t="s">
        <v>165</v>
      </c>
      <c r="B3" s="82"/>
      <c r="C3" s="82"/>
      <c r="D3" s="82"/>
      <c r="E3" s="82"/>
      <c r="F3" s="82"/>
      <c r="G3" s="82"/>
      <c r="H3" s="82"/>
      <c r="I3" s="82"/>
      <c r="J3" s="82"/>
      <c r="K3" s="82"/>
      <c r="L3" s="82"/>
      <c r="M3" s="82"/>
    </row>
    <row r="4" spans="1:13" ht="24" customHeight="1">
      <c r="A4" s="84" t="s">
        <v>166</v>
      </c>
      <c r="B4" s="82"/>
      <c r="C4" s="82"/>
      <c r="D4" s="82"/>
      <c r="E4" s="82"/>
      <c r="F4" s="82"/>
      <c r="G4" s="82"/>
      <c r="H4" s="82"/>
      <c r="I4" s="82"/>
      <c r="J4" s="82"/>
      <c r="K4" s="82"/>
      <c r="L4" s="82"/>
      <c r="M4" s="82"/>
    </row>
    <row r="5" spans="1:13" ht="39">
      <c r="A5" s="84" t="s">
        <v>167</v>
      </c>
      <c r="B5" s="82"/>
      <c r="C5" s="82"/>
      <c r="D5" s="82"/>
      <c r="E5" s="82"/>
      <c r="F5" s="82"/>
      <c r="G5" s="82"/>
      <c r="H5" s="82"/>
      <c r="I5" s="82"/>
      <c r="J5" s="82"/>
      <c r="K5" s="82"/>
      <c r="L5" s="82"/>
      <c r="M5" s="82"/>
    </row>
    <row r="6" spans="1:13" ht="50.25" customHeight="1">
      <c r="A6" s="84" t="s">
        <v>168</v>
      </c>
      <c r="B6" s="82"/>
      <c r="C6" s="82"/>
      <c r="D6" s="82"/>
      <c r="E6" s="82"/>
      <c r="F6" s="82"/>
      <c r="G6" s="82"/>
      <c r="H6" s="82"/>
      <c r="I6" s="82"/>
      <c r="J6" s="82"/>
      <c r="K6" s="82"/>
      <c r="L6" s="82"/>
      <c r="M6" s="82"/>
    </row>
    <row r="7" spans="1:13" ht="78" customHeight="1">
      <c r="A7" s="85" t="s">
        <v>169</v>
      </c>
      <c r="B7" s="82"/>
      <c r="C7" s="82"/>
      <c r="D7" s="82"/>
      <c r="E7" s="82"/>
      <c r="F7" s="82"/>
      <c r="G7" s="82"/>
      <c r="H7" s="82"/>
      <c r="I7" s="82"/>
      <c r="J7" s="82"/>
      <c r="K7" s="82"/>
      <c r="L7" s="82"/>
      <c r="M7" s="82"/>
    </row>
    <row r="8" spans="1:13" ht="49.5" customHeight="1">
      <c r="A8" s="85" t="s">
        <v>170</v>
      </c>
      <c r="B8" s="82"/>
      <c r="C8" s="82"/>
      <c r="D8" s="82"/>
      <c r="E8" s="82"/>
      <c r="F8" s="82"/>
      <c r="G8" s="82"/>
      <c r="H8" s="82"/>
      <c r="I8" s="82"/>
      <c r="J8" s="82"/>
      <c r="K8" s="82"/>
      <c r="L8" s="82"/>
      <c r="M8" s="82"/>
    </row>
    <row r="9" ht="19.5">
      <c r="A9" s="86"/>
    </row>
    <row r="10" ht="117">
      <c r="A10" s="84" t="s">
        <v>171</v>
      </c>
    </row>
    <row r="11" ht="64.5" customHeight="1">
      <c r="A11" s="84" t="s">
        <v>172</v>
      </c>
    </row>
  </sheetData>
  <sheetProtection/>
  <printOptions horizontalCentered="1"/>
  <pageMargins left="0.75" right="0.75" top="0.71"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36"/>
  <sheetViews>
    <sheetView tabSelected="1" workbookViewId="0" topLeftCell="A31">
      <selection activeCell="J5" sqref="J5"/>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173</v>
      </c>
      <c r="B1" s="4"/>
      <c r="C1" s="4"/>
      <c r="D1" s="4"/>
      <c r="E1" s="4"/>
      <c r="F1" s="4"/>
      <c r="G1" s="4"/>
      <c r="H1" s="5"/>
    </row>
    <row r="2" spans="1:8" ht="33" customHeight="1">
      <c r="A2" s="6" t="s">
        <v>174</v>
      </c>
      <c r="B2" s="7"/>
      <c r="C2" s="7"/>
      <c r="D2" s="7"/>
      <c r="E2" s="7"/>
      <c r="F2" s="7"/>
      <c r="G2" s="7"/>
      <c r="H2" s="8"/>
    </row>
    <row r="3" spans="1:8" ht="25.5" customHeight="1">
      <c r="A3" s="60" t="s">
        <v>175</v>
      </c>
      <c r="B3" s="61"/>
      <c r="C3" s="61"/>
      <c r="D3" s="61"/>
      <c r="E3" s="61"/>
      <c r="F3" s="61"/>
      <c r="G3" s="61"/>
      <c r="H3" s="62"/>
    </row>
    <row r="4" spans="1:8" ht="25.5" customHeight="1">
      <c r="A4" s="12" t="s">
        <v>176</v>
      </c>
      <c r="B4" s="6" t="s">
        <v>177</v>
      </c>
      <c r="C4" s="7"/>
      <c r="D4" s="7"/>
      <c r="E4" s="7"/>
      <c r="F4" s="7"/>
      <c r="G4" s="7"/>
      <c r="H4" s="8"/>
    </row>
    <row r="5" spans="1:8" ht="25.5" customHeight="1">
      <c r="A5" s="13" t="s">
        <v>178</v>
      </c>
      <c r="B5" s="14" t="s">
        <v>179</v>
      </c>
      <c r="C5" s="15"/>
      <c r="D5" s="15"/>
      <c r="E5" s="15"/>
      <c r="F5" s="15"/>
      <c r="G5" s="15"/>
      <c r="H5" s="16"/>
    </row>
    <row r="6" spans="1:8" ht="25.5" customHeight="1">
      <c r="A6" s="17"/>
      <c r="B6" s="14" t="s">
        <v>180</v>
      </c>
      <c r="C6" s="15"/>
      <c r="D6" s="15"/>
      <c r="E6" s="15"/>
      <c r="F6" s="15"/>
      <c r="G6" s="15"/>
      <c r="H6" s="16"/>
    </row>
    <row r="7" spans="1:8" ht="45" customHeight="1">
      <c r="A7" s="12" t="s">
        <v>181</v>
      </c>
      <c r="B7" s="14" t="s">
        <v>182</v>
      </c>
      <c r="C7" s="15"/>
      <c r="D7" s="15"/>
      <c r="E7" s="15"/>
      <c r="F7" s="15"/>
      <c r="G7" s="15"/>
      <c r="H7" s="16"/>
    </row>
    <row r="8" spans="1:8" ht="25.5" customHeight="1">
      <c r="A8" s="12" t="s">
        <v>183</v>
      </c>
      <c r="B8" s="18" t="s">
        <v>184</v>
      </c>
      <c r="C8" s="18" t="s">
        <v>185</v>
      </c>
      <c r="D8" s="9" t="s">
        <v>186</v>
      </c>
      <c r="E8" s="11"/>
      <c r="F8" s="18" t="s">
        <v>187</v>
      </c>
      <c r="G8" s="9">
        <v>18930669226</v>
      </c>
      <c r="H8" s="11"/>
    </row>
    <row r="9" spans="1:8" ht="25.5" customHeight="1">
      <c r="A9" s="12" t="s">
        <v>188</v>
      </c>
      <c r="B9" s="19">
        <v>42736</v>
      </c>
      <c r="C9" s="8"/>
      <c r="D9" s="6" t="s">
        <v>189</v>
      </c>
      <c r="E9" s="8"/>
      <c r="F9" s="19">
        <v>43100</v>
      </c>
      <c r="G9" s="7"/>
      <c r="H9" s="8"/>
    </row>
    <row r="10" spans="1:8" ht="63.75" customHeight="1">
      <c r="A10" s="12" t="s">
        <v>190</v>
      </c>
      <c r="B10" s="46" t="s">
        <v>191</v>
      </c>
      <c r="C10" s="47"/>
      <c r="D10" s="47"/>
      <c r="E10" s="47"/>
      <c r="F10" s="47"/>
      <c r="G10" s="47"/>
      <c r="H10" s="48"/>
    </row>
    <row r="11" spans="1:8" ht="54.75" customHeight="1">
      <c r="A11" s="12" t="s">
        <v>192</v>
      </c>
      <c r="B11" s="63" t="s">
        <v>193</v>
      </c>
      <c r="C11" s="64"/>
      <c r="D11" s="64"/>
      <c r="E11" s="64"/>
      <c r="F11" s="64"/>
      <c r="G11" s="64"/>
      <c r="H11" s="65"/>
    </row>
    <row r="12" spans="1:8" ht="101.25" customHeight="1">
      <c r="A12" s="20" t="s">
        <v>194</v>
      </c>
      <c r="B12" s="66" t="s">
        <v>195</v>
      </c>
      <c r="C12" s="67"/>
      <c r="D12" s="67"/>
      <c r="E12" s="67"/>
      <c r="F12" s="67"/>
      <c r="G12" s="67"/>
      <c r="H12" s="68"/>
    </row>
    <row r="13" spans="1:8" ht="9.75" customHeight="1">
      <c r="A13" s="24"/>
      <c r="B13" s="69"/>
      <c r="C13" s="70"/>
      <c r="D13" s="70"/>
      <c r="E13" s="70"/>
      <c r="F13" s="70"/>
      <c r="G13" s="70"/>
      <c r="H13" s="71"/>
    </row>
    <row r="14" spans="1:8" ht="29.25" customHeight="1">
      <c r="A14" s="20" t="s">
        <v>196</v>
      </c>
      <c r="B14" s="72" t="s">
        <v>197</v>
      </c>
      <c r="C14" s="73"/>
      <c r="D14" s="73"/>
      <c r="E14" s="73"/>
      <c r="F14" s="73"/>
      <c r="G14" s="73"/>
      <c r="H14" s="74"/>
    </row>
    <row r="15" spans="1:8" ht="27" customHeight="1">
      <c r="A15" s="24"/>
      <c r="B15" s="75"/>
      <c r="C15" s="76"/>
      <c r="D15" s="76"/>
      <c r="E15" s="76"/>
      <c r="F15" s="76"/>
      <c r="G15" s="76"/>
      <c r="H15" s="77"/>
    </row>
    <row r="16" spans="1:8" ht="30" customHeight="1">
      <c r="A16" s="28" t="s">
        <v>198</v>
      </c>
      <c r="B16" s="29"/>
      <c r="C16" s="30">
        <v>11795400</v>
      </c>
      <c r="D16" s="31"/>
      <c r="E16" s="28" t="s">
        <v>199</v>
      </c>
      <c r="F16" s="29"/>
      <c r="G16" s="30">
        <v>11795400</v>
      </c>
      <c r="H16" s="31"/>
    </row>
    <row r="17" spans="1:8" ht="30" customHeight="1">
      <c r="A17" s="28" t="s">
        <v>200</v>
      </c>
      <c r="B17" s="29"/>
      <c r="C17" s="30">
        <v>0</v>
      </c>
      <c r="D17" s="31"/>
      <c r="E17" s="28" t="s">
        <v>201</v>
      </c>
      <c r="F17" s="29"/>
      <c r="G17" s="32">
        <v>0</v>
      </c>
      <c r="H17" s="33"/>
    </row>
    <row r="18" spans="1:8" ht="25.5" customHeight="1">
      <c r="A18" s="34" t="s">
        <v>78</v>
      </c>
      <c r="B18" s="6" t="s">
        <v>202</v>
      </c>
      <c r="C18" s="7"/>
      <c r="D18" s="7"/>
      <c r="E18" s="8"/>
      <c r="F18" s="6" t="s">
        <v>203</v>
      </c>
      <c r="G18" s="7"/>
      <c r="H18" s="8"/>
    </row>
    <row r="19" spans="1:8" ht="30" customHeight="1">
      <c r="A19" s="35" t="s">
        <v>204</v>
      </c>
      <c r="B19" s="9" t="s">
        <v>205</v>
      </c>
      <c r="C19" s="10"/>
      <c r="D19" s="10"/>
      <c r="E19" s="11"/>
      <c r="F19" s="36">
        <v>5336400</v>
      </c>
      <c r="G19" s="37"/>
      <c r="H19" s="38"/>
    </row>
    <row r="20" spans="1:8" ht="30" customHeight="1">
      <c r="A20" s="39"/>
      <c r="B20" s="9" t="s">
        <v>206</v>
      </c>
      <c r="C20" s="10"/>
      <c r="D20" s="10"/>
      <c r="E20" s="11"/>
      <c r="F20" s="36">
        <v>2439000</v>
      </c>
      <c r="G20" s="37"/>
      <c r="H20" s="38"/>
    </row>
    <row r="21" spans="1:8" ht="30" customHeight="1">
      <c r="A21" s="53"/>
      <c r="B21" s="9" t="s">
        <v>207</v>
      </c>
      <c r="C21" s="10"/>
      <c r="D21" s="10"/>
      <c r="E21" s="11"/>
      <c r="F21" s="36">
        <v>4020000</v>
      </c>
      <c r="G21" s="37"/>
      <c r="H21" s="38"/>
    </row>
    <row r="22" spans="1:8" ht="112.5" customHeight="1">
      <c r="A22" s="12" t="s">
        <v>208</v>
      </c>
      <c r="B22" s="63" t="s">
        <v>209</v>
      </c>
      <c r="C22" s="64"/>
      <c r="D22" s="64"/>
      <c r="E22" s="64"/>
      <c r="F22" s="64"/>
      <c r="G22" s="64"/>
      <c r="H22" s="65"/>
    </row>
    <row r="23" spans="1:8" ht="109.5" customHeight="1">
      <c r="A23" s="12" t="s">
        <v>210</v>
      </c>
      <c r="B23" s="78" t="s">
        <v>211</v>
      </c>
      <c r="C23" s="79"/>
      <c r="D23" s="79"/>
      <c r="E23" s="79"/>
      <c r="F23" s="79"/>
      <c r="G23" s="79"/>
      <c r="H23" s="79"/>
    </row>
    <row r="24" spans="1:8" ht="58.5" customHeight="1">
      <c r="A24" s="12" t="s">
        <v>212</v>
      </c>
      <c r="B24" s="78" t="s">
        <v>213</v>
      </c>
      <c r="C24" s="79"/>
      <c r="D24" s="79"/>
      <c r="E24" s="79"/>
      <c r="F24" s="79"/>
      <c r="G24" s="79"/>
      <c r="H24" s="79"/>
    </row>
    <row r="25" spans="1:8" ht="34.5" customHeight="1">
      <c r="A25" s="6" t="s">
        <v>214</v>
      </c>
      <c r="B25" s="7"/>
      <c r="C25" s="7"/>
      <c r="D25" s="7"/>
      <c r="E25" s="7"/>
      <c r="F25" s="7"/>
      <c r="G25" s="7"/>
      <c r="H25" s="8"/>
    </row>
    <row r="26" spans="1:8" ht="34.5" customHeight="1">
      <c r="A26" s="40" t="s">
        <v>215</v>
      </c>
      <c r="B26" s="6" t="s">
        <v>216</v>
      </c>
      <c r="C26" s="7"/>
      <c r="D26" s="8"/>
      <c r="E26" s="6" t="s">
        <v>217</v>
      </c>
      <c r="F26" s="7"/>
      <c r="G26" s="7"/>
      <c r="H26" s="8"/>
    </row>
    <row r="27" spans="1:8" ht="30" customHeight="1">
      <c r="A27" s="20" t="s">
        <v>218</v>
      </c>
      <c r="B27" s="54" t="s">
        <v>219</v>
      </c>
      <c r="C27" s="55"/>
      <c r="D27" s="56"/>
      <c r="E27" s="42" t="s">
        <v>220</v>
      </c>
      <c r="F27" s="43"/>
      <c r="G27" s="43"/>
      <c r="H27" s="44"/>
    </row>
    <row r="28" spans="1:8" ht="30" customHeight="1">
      <c r="A28" s="41"/>
      <c r="B28" s="54" t="s">
        <v>221</v>
      </c>
      <c r="C28" s="55"/>
      <c r="D28" s="56"/>
      <c r="E28" s="54" t="s">
        <v>222</v>
      </c>
      <c r="F28" s="55"/>
      <c r="G28" s="55"/>
      <c r="H28" s="56"/>
    </row>
    <row r="29" spans="1:8" ht="30" customHeight="1">
      <c r="A29" s="13" t="s">
        <v>223</v>
      </c>
      <c r="B29" s="60" t="s">
        <v>224</v>
      </c>
      <c r="C29" s="61"/>
      <c r="D29" s="62"/>
      <c r="E29" s="54" t="s">
        <v>222</v>
      </c>
      <c r="F29" s="55"/>
      <c r="G29" s="55"/>
      <c r="H29" s="56"/>
    </row>
    <row r="30" spans="1:8" ht="30" customHeight="1">
      <c r="A30" s="45"/>
      <c r="B30" s="60" t="s">
        <v>225</v>
      </c>
      <c r="C30" s="61"/>
      <c r="D30" s="62"/>
      <c r="E30" s="54" t="s">
        <v>226</v>
      </c>
      <c r="F30" s="55"/>
      <c r="G30" s="55"/>
      <c r="H30" s="56"/>
    </row>
    <row r="31" spans="1:8" ht="30" customHeight="1">
      <c r="A31" s="13" t="s">
        <v>227</v>
      </c>
      <c r="B31" s="60" t="s">
        <v>228</v>
      </c>
      <c r="C31" s="61"/>
      <c r="D31" s="62"/>
      <c r="E31" s="60" t="s">
        <v>229</v>
      </c>
      <c r="F31" s="61"/>
      <c r="G31" s="61"/>
      <c r="H31" s="62"/>
    </row>
    <row r="32" spans="1:8" ht="30" customHeight="1">
      <c r="A32" s="45"/>
      <c r="B32" s="60" t="s">
        <v>230</v>
      </c>
      <c r="C32" s="61"/>
      <c r="D32" s="62"/>
      <c r="E32" s="60" t="s">
        <v>231</v>
      </c>
      <c r="F32" s="61"/>
      <c r="G32" s="61"/>
      <c r="H32" s="62"/>
    </row>
    <row r="33" spans="1:8" ht="30" customHeight="1">
      <c r="A33" s="20" t="s">
        <v>232</v>
      </c>
      <c r="B33" s="54" t="s">
        <v>233</v>
      </c>
      <c r="C33" s="55"/>
      <c r="D33" s="56"/>
      <c r="E33" s="54" t="s">
        <v>234</v>
      </c>
      <c r="F33" s="55"/>
      <c r="G33" s="55"/>
      <c r="H33" s="56"/>
    </row>
    <row r="34" spans="1:8" ht="30" customHeight="1">
      <c r="A34" s="12" t="s">
        <v>235</v>
      </c>
      <c r="B34" s="46" t="s">
        <v>78</v>
      </c>
      <c r="C34" s="47"/>
      <c r="D34" s="47"/>
      <c r="E34" s="47"/>
      <c r="F34" s="47"/>
      <c r="G34" s="47"/>
      <c r="H34" s="48"/>
    </row>
    <row r="35" spans="1:8" ht="34.5" customHeight="1">
      <c r="A35" s="9" t="s">
        <v>236</v>
      </c>
      <c r="B35" s="10"/>
      <c r="C35" s="10"/>
      <c r="D35" s="10"/>
      <c r="E35" s="10"/>
      <c r="F35" s="10"/>
      <c r="G35" s="10"/>
      <c r="H35" s="11"/>
    </row>
    <row r="36" spans="1:8" ht="25.5" customHeight="1">
      <c r="A36" s="49"/>
      <c r="B36" s="49"/>
      <c r="C36" s="49"/>
      <c r="D36" s="49"/>
      <c r="E36" s="49"/>
      <c r="F36" s="49"/>
      <c r="G36" s="49"/>
      <c r="H36" s="49"/>
    </row>
  </sheetData>
  <sheetProtection/>
  <mergeCells count="62">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H22"/>
    <mergeCell ref="B23:H23"/>
    <mergeCell ref="B24:H24"/>
    <mergeCell ref="A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H34"/>
    <mergeCell ref="A35:H35"/>
    <mergeCell ref="A36:H36"/>
    <mergeCell ref="A5:A6"/>
    <mergeCell ref="A12:A13"/>
    <mergeCell ref="A14:A15"/>
    <mergeCell ref="A19:A21"/>
    <mergeCell ref="A27:A28"/>
    <mergeCell ref="A29:A30"/>
    <mergeCell ref="A31:A32"/>
    <mergeCell ref="B12:H13"/>
    <mergeCell ref="B14:H15"/>
  </mergeCells>
  <printOptions/>
  <pageMargins left="0.7" right="0.7" top="0.75" bottom="0.75" header="0.3" footer="0.3"/>
  <pageSetup horizontalDpi="600" verticalDpi="600" orientation="portrait" paperSize="9"/>
  <legacyDrawing r:id="rId2"/>
</worksheet>
</file>

<file path=xl/worksheets/sheet15.xml><?xml version="1.0" encoding="utf-8"?>
<worksheet xmlns="http://schemas.openxmlformats.org/spreadsheetml/2006/main" xmlns:r="http://schemas.openxmlformats.org/officeDocument/2006/relationships">
  <dimension ref="A1:H36"/>
  <sheetViews>
    <sheetView workbookViewId="0" topLeftCell="A1">
      <selection activeCell="J28" sqref="J28"/>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173</v>
      </c>
      <c r="B1" s="4"/>
      <c r="C1" s="4"/>
      <c r="D1" s="4"/>
      <c r="E1" s="4"/>
      <c r="F1" s="4"/>
      <c r="G1" s="4"/>
      <c r="H1" s="5"/>
    </row>
    <row r="2" spans="1:8" ht="33" customHeight="1">
      <c r="A2" s="6" t="s">
        <v>174</v>
      </c>
      <c r="B2" s="7"/>
      <c r="C2" s="7"/>
      <c r="D2" s="7"/>
      <c r="E2" s="7"/>
      <c r="F2" s="7"/>
      <c r="G2" s="7"/>
      <c r="H2" s="8"/>
    </row>
    <row r="3" spans="1:8" ht="25.5" customHeight="1">
      <c r="A3" s="9" t="s">
        <v>237</v>
      </c>
      <c r="B3" s="10"/>
      <c r="C3" s="10"/>
      <c r="D3" s="10"/>
      <c r="E3" s="10"/>
      <c r="F3" s="10"/>
      <c r="G3" s="10"/>
      <c r="H3" s="11"/>
    </row>
    <row r="4" spans="1:8" ht="25.5" customHeight="1">
      <c r="A4" s="12" t="s">
        <v>176</v>
      </c>
      <c r="B4" s="6" t="s">
        <v>238</v>
      </c>
      <c r="C4" s="7"/>
      <c r="D4" s="7"/>
      <c r="E4" s="7"/>
      <c r="F4" s="7"/>
      <c r="G4" s="7"/>
      <c r="H4" s="8"/>
    </row>
    <row r="5" spans="1:8" ht="25.5" customHeight="1">
      <c r="A5" s="13" t="s">
        <v>178</v>
      </c>
      <c r="B5" s="14" t="s">
        <v>179</v>
      </c>
      <c r="C5" s="15"/>
      <c r="D5" s="15"/>
      <c r="E5" s="15"/>
      <c r="F5" s="15"/>
      <c r="G5" s="15"/>
      <c r="H5" s="16"/>
    </row>
    <row r="6" spans="1:8" ht="25.5" customHeight="1">
      <c r="A6" s="17"/>
      <c r="B6" s="14" t="s">
        <v>180</v>
      </c>
      <c r="C6" s="15"/>
      <c r="D6" s="15"/>
      <c r="E6" s="15"/>
      <c r="F6" s="15"/>
      <c r="G6" s="15"/>
      <c r="H6" s="16"/>
    </row>
    <row r="7" spans="1:8" ht="45" customHeight="1">
      <c r="A7" s="12" t="s">
        <v>181</v>
      </c>
      <c r="B7" s="14" t="s">
        <v>182</v>
      </c>
      <c r="C7" s="15"/>
      <c r="D7" s="15"/>
      <c r="E7" s="15"/>
      <c r="F7" s="15"/>
      <c r="G7" s="15"/>
      <c r="H7" s="16"/>
    </row>
    <row r="8" spans="1:8" ht="25.5" customHeight="1">
      <c r="A8" s="12" t="s">
        <v>183</v>
      </c>
      <c r="B8" s="18" t="s">
        <v>239</v>
      </c>
      <c r="C8" s="18" t="s">
        <v>185</v>
      </c>
      <c r="D8" s="9" t="s">
        <v>240</v>
      </c>
      <c r="E8" s="11"/>
      <c r="F8" s="18" t="s">
        <v>187</v>
      </c>
      <c r="G8" s="9">
        <v>15221889599</v>
      </c>
      <c r="H8" s="11"/>
    </row>
    <row r="9" spans="1:8" ht="25.5" customHeight="1">
      <c r="A9" s="12" t="s">
        <v>188</v>
      </c>
      <c r="B9" s="19">
        <v>42736</v>
      </c>
      <c r="C9" s="8"/>
      <c r="D9" s="6" t="s">
        <v>189</v>
      </c>
      <c r="E9" s="8"/>
      <c r="F9" s="19">
        <v>43100</v>
      </c>
      <c r="G9" s="7"/>
      <c r="H9" s="8"/>
    </row>
    <row r="10" spans="1:8" ht="80.25" customHeight="1">
      <c r="A10" s="12" t="s">
        <v>190</v>
      </c>
      <c r="B10" s="14" t="s">
        <v>241</v>
      </c>
      <c r="C10" s="15"/>
      <c r="D10" s="15"/>
      <c r="E10" s="15"/>
      <c r="F10" s="15"/>
      <c r="G10" s="15"/>
      <c r="H10" s="16"/>
    </row>
    <row r="11" spans="1:8" ht="75" customHeight="1">
      <c r="A11" s="12" t="s">
        <v>192</v>
      </c>
      <c r="B11" s="14" t="s">
        <v>242</v>
      </c>
      <c r="C11" s="15"/>
      <c r="D11" s="15"/>
      <c r="E11" s="15"/>
      <c r="F11" s="15"/>
      <c r="G11" s="15"/>
      <c r="H11" s="16"/>
    </row>
    <row r="12" spans="1:8" ht="34.5" customHeight="1">
      <c r="A12" s="20" t="s">
        <v>194</v>
      </c>
      <c r="B12" s="21" t="s">
        <v>243</v>
      </c>
      <c r="C12" s="22"/>
      <c r="D12" s="22"/>
      <c r="E12" s="22"/>
      <c r="F12" s="22"/>
      <c r="G12" s="22"/>
      <c r="H12" s="23"/>
    </row>
    <row r="13" spans="1:8" ht="39.75" customHeight="1">
      <c r="A13" s="24"/>
      <c r="B13" s="25"/>
      <c r="C13" s="26"/>
      <c r="D13" s="26"/>
      <c r="E13" s="26"/>
      <c r="F13" s="26"/>
      <c r="G13" s="26"/>
      <c r="H13" s="27"/>
    </row>
    <row r="14" spans="1:8" ht="34.5" customHeight="1">
      <c r="A14" s="20" t="s">
        <v>196</v>
      </c>
      <c r="B14" s="21" t="s">
        <v>244</v>
      </c>
      <c r="C14" s="22"/>
      <c r="D14" s="22"/>
      <c r="E14" s="22"/>
      <c r="F14" s="22"/>
      <c r="G14" s="22"/>
      <c r="H14" s="23"/>
    </row>
    <row r="15" spans="1:8" ht="39.75" customHeight="1">
      <c r="A15" s="24"/>
      <c r="B15" s="25"/>
      <c r="C15" s="26"/>
      <c r="D15" s="26"/>
      <c r="E15" s="26"/>
      <c r="F15" s="26"/>
      <c r="G15" s="26"/>
      <c r="H15" s="27"/>
    </row>
    <row r="16" spans="1:8" ht="30" customHeight="1">
      <c r="A16" s="28" t="s">
        <v>198</v>
      </c>
      <c r="B16" s="29"/>
      <c r="C16" s="30">
        <v>7020000</v>
      </c>
      <c r="D16" s="31"/>
      <c r="E16" s="28" t="s">
        <v>199</v>
      </c>
      <c r="F16" s="29"/>
      <c r="G16" s="30">
        <v>7020000</v>
      </c>
      <c r="H16" s="31"/>
    </row>
    <row r="17" spans="1:8" ht="30" customHeight="1">
      <c r="A17" s="28" t="s">
        <v>200</v>
      </c>
      <c r="B17" s="29"/>
      <c r="C17" s="30"/>
      <c r="D17" s="31"/>
      <c r="E17" s="28" t="s">
        <v>201</v>
      </c>
      <c r="F17" s="29"/>
      <c r="G17" s="32"/>
      <c r="H17" s="33"/>
    </row>
    <row r="18" spans="1:8" ht="25.5" customHeight="1">
      <c r="A18" s="34" t="s">
        <v>78</v>
      </c>
      <c r="B18" s="6" t="s">
        <v>202</v>
      </c>
      <c r="C18" s="7"/>
      <c r="D18" s="7"/>
      <c r="E18" s="8"/>
      <c r="F18" s="6" t="s">
        <v>203</v>
      </c>
      <c r="G18" s="7"/>
      <c r="H18" s="8"/>
    </row>
    <row r="19" spans="1:8" ht="30" customHeight="1">
      <c r="A19" s="35" t="s">
        <v>204</v>
      </c>
      <c r="B19" s="6" t="s">
        <v>245</v>
      </c>
      <c r="C19" s="7"/>
      <c r="D19" s="7"/>
      <c r="E19" s="8"/>
      <c r="F19" s="50">
        <v>620000</v>
      </c>
      <c r="G19" s="51"/>
      <c r="H19" s="52"/>
    </row>
    <row r="20" spans="1:8" ht="30" customHeight="1">
      <c r="A20" s="39"/>
      <c r="B20" s="6" t="s">
        <v>246</v>
      </c>
      <c r="C20" s="7"/>
      <c r="D20" s="7"/>
      <c r="E20" s="8"/>
      <c r="F20" s="50">
        <v>1500000</v>
      </c>
      <c r="G20" s="51"/>
      <c r="H20" s="52"/>
    </row>
    <row r="21" spans="1:8" ht="30" customHeight="1">
      <c r="A21" s="39"/>
      <c r="B21" s="6" t="s">
        <v>247</v>
      </c>
      <c r="C21" s="7"/>
      <c r="D21" s="7"/>
      <c r="E21" s="8"/>
      <c r="F21" s="50">
        <v>4600000</v>
      </c>
      <c r="G21" s="51"/>
      <c r="H21" s="52"/>
    </row>
    <row r="22" spans="1:8" ht="30" customHeight="1">
      <c r="A22" s="53"/>
      <c r="B22" s="6" t="s">
        <v>248</v>
      </c>
      <c r="C22" s="7"/>
      <c r="D22" s="7"/>
      <c r="E22" s="8"/>
      <c r="F22" s="6">
        <v>300000</v>
      </c>
      <c r="G22" s="7"/>
      <c r="H22" s="8"/>
    </row>
    <row r="23" spans="1:8" ht="115.5" customHeight="1">
      <c r="A23" s="12" t="s">
        <v>208</v>
      </c>
      <c r="B23" s="14" t="s">
        <v>249</v>
      </c>
      <c r="C23" s="15"/>
      <c r="D23" s="15"/>
      <c r="E23" s="15"/>
      <c r="F23" s="15"/>
      <c r="G23" s="15"/>
      <c r="H23" s="16"/>
    </row>
    <row r="24" spans="1:8" ht="125.25" customHeight="1">
      <c r="A24" s="12" t="s">
        <v>210</v>
      </c>
      <c r="B24" s="14" t="s">
        <v>250</v>
      </c>
      <c r="C24" s="15"/>
      <c r="D24" s="15"/>
      <c r="E24" s="15"/>
      <c r="F24" s="15"/>
      <c r="G24" s="15"/>
      <c r="H24" s="16"/>
    </row>
    <row r="25" spans="1:8" ht="75" customHeight="1">
      <c r="A25" s="12" t="s">
        <v>212</v>
      </c>
      <c r="B25" s="14" t="s">
        <v>251</v>
      </c>
      <c r="C25" s="15"/>
      <c r="D25" s="15"/>
      <c r="E25" s="15"/>
      <c r="F25" s="15"/>
      <c r="G25" s="15"/>
      <c r="H25" s="16"/>
    </row>
    <row r="26" spans="1:8" ht="34.5" customHeight="1">
      <c r="A26" s="6" t="s">
        <v>214</v>
      </c>
      <c r="B26" s="7"/>
      <c r="C26" s="7"/>
      <c r="D26" s="7"/>
      <c r="E26" s="7"/>
      <c r="F26" s="7"/>
      <c r="G26" s="7"/>
      <c r="H26" s="8"/>
    </row>
    <row r="27" spans="1:8" ht="34.5" customHeight="1">
      <c r="A27" s="40" t="s">
        <v>215</v>
      </c>
      <c r="B27" s="6" t="s">
        <v>216</v>
      </c>
      <c r="C27" s="7"/>
      <c r="D27" s="8"/>
      <c r="E27" s="6" t="s">
        <v>217</v>
      </c>
      <c r="F27" s="7"/>
      <c r="G27" s="7"/>
      <c r="H27" s="8"/>
    </row>
    <row r="28" spans="1:8" ht="30" customHeight="1">
      <c r="A28" s="20" t="s">
        <v>218</v>
      </c>
      <c r="B28" s="54" t="s">
        <v>221</v>
      </c>
      <c r="C28" s="55"/>
      <c r="D28" s="56"/>
      <c r="E28" s="54" t="s">
        <v>222</v>
      </c>
      <c r="F28" s="55"/>
      <c r="G28" s="55"/>
      <c r="H28" s="56"/>
    </row>
    <row r="29" spans="1:8" ht="30" customHeight="1">
      <c r="A29" s="41"/>
      <c r="B29" s="54" t="s">
        <v>252</v>
      </c>
      <c r="C29" s="55"/>
      <c r="D29" s="56"/>
      <c r="E29" s="54" t="s">
        <v>222</v>
      </c>
      <c r="F29" s="55"/>
      <c r="G29" s="55"/>
      <c r="H29" s="56"/>
    </row>
    <row r="30" spans="1:8" ht="30" customHeight="1">
      <c r="A30" s="13" t="s">
        <v>223</v>
      </c>
      <c r="B30" s="54" t="s">
        <v>253</v>
      </c>
      <c r="C30" s="55"/>
      <c r="D30" s="56"/>
      <c r="E30" s="57" t="s">
        <v>254</v>
      </c>
      <c r="F30" s="58"/>
      <c r="G30" s="58"/>
      <c r="H30" s="59"/>
    </row>
    <row r="31" spans="1:8" ht="30" customHeight="1">
      <c r="A31" s="45"/>
      <c r="B31" s="54" t="s">
        <v>255</v>
      </c>
      <c r="C31" s="55"/>
      <c r="D31" s="56"/>
      <c r="E31" s="57" t="s">
        <v>226</v>
      </c>
      <c r="F31" s="58"/>
      <c r="G31" s="58"/>
      <c r="H31" s="59"/>
    </row>
    <row r="32" spans="1:8" ht="30" customHeight="1">
      <c r="A32" s="13" t="s">
        <v>227</v>
      </c>
      <c r="B32" s="54" t="s">
        <v>256</v>
      </c>
      <c r="C32" s="55"/>
      <c r="D32" s="56"/>
      <c r="E32" s="54" t="s">
        <v>229</v>
      </c>
      <c r="F32" s="55"/>
      <c r="G32" s="55"/>
      <c r="H32" s="56"/>
    </row>
    <row r="33" spans="1:8" ht="30" customHeight="1">
      <c r="A33" s="20" t="s">
        <v>232</v>
      </c>
      <c r="B33" s="54" t="s">
        <v>257</v>
      </c>
      <c r="C33" s="55"/>
      <c r="D33" s="56"/>
      <c r="E33" s="54" t="s">
        <v>258</v>
      </c>
      <c r="F33" s="55"/>
      <c r="G33" s="55"/>
      <c r="H33" s="56"/>
    </row>
    <row r="34" spans="1:8" ht="30" customHeight="1">
      <c r="A34" s="12" t="s">
        <v>235</v>
      </c>
      <c r="B34" s="46" t="s">
        <v>78</v>
      </c>
      <c r="C34" s="47"/>
      <c r="D34" s="47"/>
      <c r="E34" s="47"/>
      <c r="F34" s="47"/>
      <c r="G34" s="47"/>
      <c r="H34" s="48"/>
    </row>
    <row r="35" spans="1:8" ht="34.5" customHeight="1">
      <c r="A35" s="9" t="s">
        <v>259</v>
      </c>
      <c r="B35" s="10"/>
      <c r="C35" s="10"/>
      <c r="D35" s="10"/>
      <c r="E35" s="10"/>
      <c r="F35" s="10"/>
      <c r="G35" s="10"/>
      <c r="H35" s="11"/>
    </row>
    <row r="36" spans="1:8" ht="25.5" customHeight="1">
      <c r="A36" s="49"/>
      <c r="B36" s="49"/>
      <c r="C36" s="49"/>
      <c r="D36" s="49"/>
      <c r="E36" s="49"/>
      <c r="F36" s="49"/>
      <c r="G36" s="49"/>
      <c r="H36" s="49"/>
    </row>
  </sheetData>
  <sheetProtection/>
  <mergeCells count="61">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E22"/>
    <mergeCell ref="F22:H22"/>
    <mergeCell ref="B23:H23"/>
    <mergeCell ref="B24:H24"/>
    <mergeCell ref="B25:H25"/>
    <mergeCell ref="A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H34"/>
    <mergeCell ref="A35:H35"/>
    <mergeCell ref="A36:H36"/>
    <mergeCell ref="A5:A6"/>
    <mergeCell ref="A12:A13"/>
    <mergeCell ref="A14:A15"/>
    <mergeCell ref="A19:A22"/>
    <mergeCell ref="A28:A29"/>
    <mergeCell ref="A30:A31"/>
    <mergeCell ref="B12:H13"/>
    <mergeCell ref="B14:H15"/>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H35"/>
  <sheetViews>
    <sheetView workbookViewId="0" topLeftCell="A1">
      <selection activeCell="B5" sqref="B5:H6"/>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173</v>
      </c>
      <c r="B1" s="4"/>
      <c r="C1" s="4"/>
      <c r="D1" s="4"/>
      <c r="E1" s="4"/>
      <c r="F1" s="4"/>
      <c r="G1" s="4"/>
      <c r="H1" s="5"/>
    </row>
    <row r="2" spans="1:8" ht="33" customHeight="1">
      <c r="A2" s="6" t="s">
        <v>174</v>
      </c>
      <c r="B2" s="7"/>
      <c r="C2" s="7"/>
      <c r="D2" s="7"/>
      <c r="E2" s="7"/>
      <c r="F2" s="7"/>
      <c r="G2" s="7"/>
      <c r="H2" s="8"/>
    </row>
    <row r="3" spans="1:8" ht="25.5" customHeight="1">
      <c r="A3" s="9" t="s">
        <v>260</v>
      </c>
      <c r="B3" s="10"/>
      <c r="C3" s="10"/>
      <c r="D3" s="10"/>
      <c r="E3" s="10"/>
      <c r="F3" s="10"/>
      <c r="G3" s="10"/>
      <c r="H3" s="11"/>
    </row>
    <row r="4" spans="1:8" ht="25.5" customHeight="1">
      <c r="A4" s="12" t="s">
        <v>176</v>
      </c>
      <c r="B4" s="6" t="s">
        <v>261</v>
      </c>
      <c r="C4" s="7"/>
      <c r="D4" s="7"/>
      <c r="E4" s="7"/>
      <c r="F4" s="7"/>
      <c r="G4" s="7"/>
      <c r="H4" s="8"/>
    </row>
    <row r="5" spans="1:8" ht="25.5" customHeight="1">
      <c r="A5" s="13" t="s">
        <v>178</v>
      </c>
      <c r="B5" s="14" t="s">
        <v>179</v>
      </c>
      <c r="C5" s="15"/>
      <c r="D5" s="15"/>
      <c r="E5" s="15"/>
      <c r="F5" s="15"/>
      <c r="G5" s="15"/>
      <c r="H5" s="16"/>
    </row>
    <row r="6" spans="1:8" ht="25.5" customHeight="1">
      <c r="A6" s="17"/>
      <c r="B6" s="14" t="s">
        <v>180</v>
      </c>
      <c r="C6" s="15"/>
      <c r="D6" s="15"/>
      <c r="E6" s="15"/>
      <c r="F6" s="15"/>
      <c r="G6" s="15"/>
      <c r="H6" s="16"/>
    </row>
    <row r="7" spans="1:8" ht="45" customHeight="1">
      <c r="A7" s="12" t="s">
        <v>181</v>
      </c>
      <c r="B7" s="14" t="s">
        <v>182</v>
      </c>
      <c r="C7" s="15"/>
      <c r="D7" s="15"/>
      <c r="E7" s="15"/>
      <c r="F7" s="15"/>
      <c r="G7" s="15"/>
      <c r="H7" s="16"/>
    </row>
    <row r="8" spans="1:8" ht="25.5" customHeight="1">
      <c r="A8" s="12" t="s">
        <v>183</v>
      </c>
      <c r="B8" s="18" t="s">
        <v>184</v>
      </c>
      <c r="C8" s="18" t="s">
        <v>185</v>
      </c>
      <c r="D8" s="9" t="s">
        <v>186</v>
      </c>
      <c r="E8" s="11"/>
      <c r="F8" s="18" t="s">
        <v>187</v>
      </c>
      <c r="G8" s="9">
        <v>18930669226</v>
      </c>
      <c r="H8" s="11"/>
    </row>
    <row r="9" spans="1:8" ht="25.5" customHeight="1">
      <c r="A9" s="12" t="s">
        <v>188</v>
      </c>
      <c r="B9" s="19">
        <v>42736</v>
      </c>
      <c r="C9" s="8"/>
      <c r="D9" s="6" t="s">
        <v>189</v>
      </c>
      <c r="E9" s="8"/>
      <c r="F9" s="19">
        <v>43100</v>
      </c>
      <c r="G9" s="7"/>
      <c r="H9" s="8"/>
    </row>
    <row r="10" spans="1:8" ht="90" customHeight="1">
      <c r="A10" s="12" t="s">
        <v>190</v>
      </c>
      <c r="B10" s="14" t="s">
        <v>262</v>
      </c>
      <c r="C10" s="15"/>
      <c r="D10" s="15"/>
      <c r="E10" s="15"/>
      <c r="F10" s="15"/>
      <c r="G10" s="15"/>
      <c r="H10" s="16"/>
    </row>
    <row r="11" spans="1:8" ht="75" customHeight="1">
      <c r="A11" s="12" t="s">
        <v>192</v>
      </c>
      <c r="B11" s="14" t="s">
        <v>263</v>
      </c>
      <c r="C11" s="15"/>
      <c r="D11" s="15"/>
      <c r="E11" s="15"/>
      <c r="F11" s="15"/>
      <c r="G11" s="15"/>
      <c r="H11" s="16"/>
    </row>
    <row r="12" spans="1:8" ht="34.5" customHeight="1">
      <c r="A12" s="20" t="s">
        <v>194</v>
      </c>
      <c r="B12" s="21" t="s">
        <v>264</v>
      </c>
      <c r="C12" s="22"/>
      <c r="D12" s="22"/>
      <c r="E12" s="22"/>
      <c r="F12" s="22"/>
      <c r="G12" s="22"/>
      <c r="H12" s="23"/>
    </row>
    <row r="13" spans="1:8" ht="39.75" customHeight="1">
      <c r="A13" s="24"/>
      <c r="B13" s="25"/>
      <c r="C13" s="26"/>
      <c r="D13" s="26"/>
      <c r="E13" s="26"/>
      <c r="F13" s="26"/>
      <c r="G13" s="26"/>
      <c r="H13" s="27"/>
    </row>
    <row r="14" spans="1:8" ht="34.5" customHeight="1">
      <c r="A14" s="20" t="s">
        <v>196</v>
      </c>
      <c r="B14" s="21" t="s">
        <v>265</v>
      </c>
      <c r="C14" s="22"/>
      <c r="D14" s="22"/>
      <c r="E14" s="22"/>
      <c r="F14" s="22"/>
      <c r="G14" s="22"/>
      <c r="H14" s="23"/>
    </row>
    <row r="15" spans="1:8" ht="39.75" customHeight="1">
      <c r="A15" s="24"/>
      <c r="B15" s="25"/>
      <c r="C15" s="26"/>
      <c r="D15" s="26"/>
      <c r="E15" s="26"/>
      <c r="F15" s="26"/>
      <c r="G15" s="26"/>
      <c r="H15" s="27"/>
    </row>
    <row r="16" spans="1:8" ht="30" customHeight="1">
      <c r="A16" s="28" t="s">
        <v>198</v>
      </c>
      <c r="B16" s="29"/>
      <c r="C16" s="30">
        <v>18289000</v>
      </c>
      <c r="D16" s="31"/>
      <c r="E16" s="28" t="s">
        <v>199</v>
      </c>
      <c r="F16" s="29"/>
      <c r="G16" s="30">
        <v>18289000</v>
      </c>
      <c r="H16" s="31"/>
    </row>
    <row r="17" spans="1:8" ht="30" customHeight="1">
      <c r="A17" s="28" t="s">
        <v>200</v>
      </c>
      <c r="B17" s="29"/>
      <c r="C17" s="30"/>
      <c r="D17" s="31"/>
      <c r="E17" s="28" t="s">
        <v>201</v>
      </c>
      <c r="F17" s="29"/>
      <c r="G17" s="32"/>
      <c r="H17" s="33"/>
    </row>
    <row r="18" spans="1:8" ht="25.5" customHeight="1">
      <c r="A18" s="34" t="s">
        <v>78</v>
      </c>
      <c r="B18" s="6" t="s">
        <v>202</v>
      </c>
      <c r="C18" s="7"/>
      <c r="D18" s="7"/>
      <c r="E18" s="8"/>
      <c r="F18" s="6" t="s">
        <v>203</v>
      </c>
      <c r="G18" s="7"/>
      <c r="H18" s="8"/>
    </row>
    <row r="19" spans="1:8" ht="30" customHeight="1">
      <c r="A19" s="35" t="s">
        <v>204</v>
      </c>
      <c r="B19" s="9" t="s">
        <v>266</v>
      </c>
      <c r="C19" s="10"/>
      <c r="D19" s="10"/>
      <c r="E19" s="11"/>
      <c r="F19" s="36">
        <v>11150000</v>
      </c>
      <c r="G19" s="37"/>
      <c r="H19" s="38"/>
    </row>
    <row r="20" spans="1:8" ht="30" customHeight="1">
      <c r="A20" s="39"/>
      <c r="B20" s="9" t="s">
        <v>267</v>
      </c>
      <c r="C20" s="10"/>
      <c r="D20" s="10"/>
      <c r="E20" s="11"/>
      <c r="F20" s="9">
        <v>7739000</v>
      </c>
      <c r="G20" s="10"/>
      <c r="H20" s="11"/>
    </row>
    <row r="21" spans="1:8" ht="89.25" customHeight="1">
      <c r="A21" s="12" t="s">
        <v>208</v>
      </c>
      <c r="B21" s="14" t="s">
        <v>268</v>
      </c>
      <c r="C21" s="15"/>
      <c r="D21" s="15"/>
      <c r="E21" s="15"/>
      <c r="F21" s="15"/>
      <c r="G21" s="15"/>
      <c r="H21" s="16"/>
    </row>
    <row r="22" spans="1:8" ht="75" customHeight="1">
      <c r="A22" s="12" t="s">
        <v>210</v>
      </c>
      <c r="B22" s="14" t="s">
        <v>269</v>
      </c>
      <c r="C22" s="15"/>
      <c r="D22" s="15"/>
      <c r="E22" s="15"/>
      <c r="F22" s="15"/>
      <c r="G22" s="15"/>
      <c r="H22" s="16"/>
    </row>
    <row r="23" spans="1:8" ht="75" customHeight="1">
      <c r="A23" s="12" t="s">
        <v>212</v>
      </c>
      <c r="B23" s="14" t="s">
        <v>270</v>
      </c>
      <c r="C23" s="15"/>
      <c r="D23" s="15"/>
      <c r="E23" s="15"/>
      <c r="F23" s="15"/>
      <c r="G23" s="15"/>
      <c r="H23" s="16"/>
    </row>
    <row r="24" spans="1:8" ht="34.5" customHeight="1">
      <c r="A24" s="6" t="s">
        <v>214</v>
      </c>
      <c r="B24" s="7"/>
      <c r="C24" s="7"/>
      <c r="D24" s="7"/>
      <c r="E24" s="7"/>
      <c r="F24" s="7"/>
      <c r="G24" s="7"/>
      <c r="H24" s="8"/>
    </row>
    <row r="25" spans="1:8" ht="34.5" customHeight="1">
      <c r="A25" s="40" t="s">
        <v>215</v>
      </c>
      <c r="B25" s="6" t="s">
        <v>216</v>
      </c>
      <c r="C25" s="7"/>
      <c r="D25" s="8"/>
      <c r="E25" s="6" t="s">
        <v>217</v>
      </c>
      <c r="F25" s="7"/>
      <c r="G25" s="7"/>
      <c r="H25" s="8"/>
    </row>
    <row r="26" spans="1:8" ht="30" customHeight="1">
      <c r="A26" s="41" t="s">
        <v>218</v>
      </c>
      <c r="B26" s="14" t="s">
        <v>252</v>
      </c>
      <c r="C26" s="15"/>
      <c r="D26" s="16"/>
      <c r="E26" s="14" t="s">
        <v>222</v>
      </c>
      <c r="F26" s="15"/>
      <c r="G26" s="15"/>
      <c r="H26" s="16"/>
    </row>
    <row r="27" spans="1:8" ht="30" customHeight="1">
      <c r="A27" s="41"/>
      <c r="B27" s="14" t="s">
        <v>219</v>
      </c>
      <c r="C27" s="15"/>
      <c r="D27" s="16"/>
      <c r="E27" s="42" t="s">
        <v>271</v>
      </c>
      <c r="F27" s="43"/>
      <c r="G27" s="43"/>
      <c r="H27" s="44"/>
    </row>
    <row r="28" spans="1:8" ht="30" customHeight="1">
      <c r="A28" s="13" t="s">
        <v>223</v>
      </c>
      <c r="B28" s="14" t="s">
        <v>272</v>
      </c>
      <c r="C28" s="15"/>
      <c r="D28" s="16"/>
      <c r="E28" s="14" t="s">
        <v>222</v>
      </c>
      <c r="F28" s="15"/>
      <c r="G28" s="15"/>
      <c r="H28" s="16"/>
    </row>
    <row r="29" spans="1:8" ht="30" customHeight="1">
      <c r="A29" s="17"/>
      <c r="B29" s="14" t="s">
        <v>273</v>
      </c>
      <c r="C29" s="15"/>
      <c r="D29" s="16"/>
      <c r="E29" s="14" t="s">
        <v>222</v>
      </c>
      <c r="F29" s="15"/>
      <c r="G29" s="15"/>
      <c r="H29" s="16"/>
    </row>
    <row r="30" spans="1:8" ht="30" customHeight="1">
      <c r="A30" s="13" t="s">
        <v>227</v>
      </c>
      <c r="B30" s="14" t="s">
        <v>274</v>
      </c>
      <c r="C30" s="15"/>
      <c r="D30" s="16"/>
      <c r="E30" s="42" t="s">
        <v>271</v>
      </c>
      <c r="F30" s="43"/>
      <c r="G30" s="43"/>
      <c r="H30" s="44"/>
    </row>
    <row r="31" spans="1:8" ht="30" customHeight="1">
      <c r="A31" s="45"/>
      <c r="B31" s="14" t="s">
        <v>275</v>
      </c>
      <c r="C31" s="15"/>
      <c r="D31" s="16"/>
      <c r="E31" s="42" t="s">
        <v>276</v>
      </c>
      <c r="F31" s="43"/>
      <c r="G31" s="43"/>
      <c r="H31" s="44"/>
    </row>
    <row r="32" spans="1:8" ht="30" customHeight="1">
      <c r="A32" s="20" t="s">
        <v>232</v>
      </c>
      <c r="B32" s="14" t="s">
        <v>277</v>
      </c>
      <c r="C32" s="15"/>
      <c r="D32" s="16"/>
      <c r="E32" s="14" t="s">
        <v>278</v>
      </c>
      <c r="F32" s="15"/>
      <c r="G32" s="15"/>
      <c r="H32" s="16"/>
    </row>
    <row r="33" spans="1:8" ht="30" customHeight="1">
      <c r="A33" s="12" t="s">
        <v>235</v>
      </c>
      <c r="B33" s="46"/>
      <c r="C33" s="47"/>
      <c r="D33" s="47"/>
      <c r="E33" s="47"/>
      <c r="F33" s="47"/>
      <c r="G33" s="47"/>
      <c r="H33" s="48"/>
    </row>
    <row r="34" spans="1:8" ht="34.5" customHeight="1">
      <c r="A34" s="9" t="s">
        <v>279</v>
      </c>
      <c r="B34" s="10"/>
      <c r="C34" s="10"/>
      <c r="D34" s="10"/>
      <c r="E34" s="10"/>
      <c r="F34" s="10"/>
      <c r="G34" s="10"/>
      <c r="H34" s="11"/>
    </row>
    <row r="35" spans="1:8" ht="25.5" customHeight="1">
      <c r="A35" s="49"/>
      <c r="B35" s="49"/>
      <c r="C35" s="49"/>
      <c r="D35" s="49"/>
      <c r="E35" s="49"/>
      <c r="F35" s="49"/>
      <c r="G35" s="49"/>
      <c r="H35" s="49"/>
    </row>
  </sheetData>
  <sheetProtection/>
  <mergeCells count="60">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H21"/>
    <mergeCell ref="B22:H22"/>
    <mergeCell ref="B23:H23"/>
    <mergeCell ref="A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H33"/>
    <mergeCell ref="A34:H34"/>
    <mergeCell ref="A35:H35"/>
    <mergeCell ref="A5:A6"/>
    <mergeCell ref="A12:A13"/>
    <mergeCell ref="A14:A15"/>
    <mergeCell ref="A19:A20"/>
    <mergeCell ref="A26:A27"/>
    <mergeCell ref="A28:A29"/>
    <mergeCell ref="A30:A31"/>
    <mergeCell ref="B12:H13"/>
    <mergeCell ref="B14:H15"/>
  </mergeCell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M3"/>
  <sheetViews>
    <sheetView zoomScale="85" zoomScaleNormal="85" workbookViewId="0" topLeftCell="A1">
      <selection activeCell="E3" sqref="E3"/>
    </sheetView>
  </sheetViews>
  <sheetFormatPr defaultColWidth="9.00390625" defaultRowHeight="14.25"/>
  <cols>
    <col min="1" max="1" width="121.375" style="0" customWidth="1"/>
    <col min="13" max="13" width="13.25390625" style="0" customWidth="1"/>
  </cols>
  <sheetData>
    <row r="1" spans="1:13" ht="31.5">
      <c r="A1" s="163" t="s">
        <v>3</v>
      </c>
      <c r="B1" s="83"/>
      <c r="C1" s="83"/>
      <c r="D1" s="83"/>
      <c r="E1" s="83"/>
      <c r="F1" s="83"/>
      <c r="G1" s="83"/>
      <c r="H1" s="83"/>
      <c r="I1" s="83"/>
      <c r="J1" s="83"/>
      <c r="K1" s="83"/>
      <c r="L1" s="83"/>
      <c r="M1" s="83"/>
    </row>
    <row r="3" spans="1:13" s="165" customFormat="1" ht="247.5">
      <c r="A3" s="166" t="s">
        <v>4</v>
      </c>
      <c r="B3" s="167"/>
      <c r="C3" s="167"/>
      <c r="D3" s="167"/>
      <c r="E3" s="167"/>
      <c r="F3" s="167"/>
      <c r="G3" s="167"/>
      <c r="H3" s="167"/>
      <c r="I3" s="167"/>
      <c r="J3" s="167"/>
      <c r="K3" s="167"/>
      <c r="L3" s="167"/>
      <c r="M3" s="167"/>
    </row>
  </sheetData>
  <sheetProtection/>
  <printOptions horizontalCentered="1"/>
  <pageMargins left="0.75" right="0.75" top="0.55" bottom="0.36" header="0.3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8"/>
  <sheetViews>
    <sheetView zoomScale="85" zoomScaleNormal="85" workbookViewId="0" topLeftCell="A7">
      <selection activeCell="E6" sqref="E6"/>
    </sheetView>
  </sheetViews>
  <sheetFormatPr defaultColWidth="9.00390625" defaultRowHeight="14.25"/>
  <cols>
    <col min="1" max="1" width="127.50390625" style="0" customWidth="1"/>
    <col min="13" max="13" width="13.25390625" style="0" customWidth="1"/>
  </cols>
  <sheetData>
    <row r="1" spans="1:13" ht="31.5">
      <c r="A1" s="163" t="s">
        <v>5</v>
      </c>
      <c r="B1" s="83"/>
      <c r="C1" s="83"/>
      <c r="D1" s="83"/>
      <c r="E1" s="83"/>
      <c r="F1" s="83"/>
      <c r="G1" s="83"/>
      <c r="H1" s="83"/>
      <c r="I1" s="83"/>
      <c r="J1" s="83"/>
      <c r="K1" s="83"/>
      <c r="L1" s="83"/>
      <c r="M1" s="83"/>
    </row>
    <row r="2" ht="58.5" customHeight="1">
      <c r="A2" s="164" t="s">
        <v>6</v>
      </c>
    </row>
    <row r="3" ht="75">
      <c r="A3" s="164" t="s">
        <v>7</v>
      </c>
    </row>
    <row r="4" ht="56.25">
      <c r="A4" s="164" t="s">
        <v>8</v>
      </c>
    </row>
    <row r="5" ht="75">
      <c r="A5" s="164" t="s">
        <v>9</v>
      </c>
    </row>
    <row r="6" ht="72.75" customHeight="1">
      <c r="A6" s="164" t="s">
        <v>10</v>
      </c>
    </row>
    <row r="7" ht="93.75">
      <c r="A7" s="164" t="s">
        <v>11</v>
      </c>
    </row>
    <row r="8" ht="56.25">
      <c r="A8" s="164" t="s">
        <v>12</v>
      </c>
    </row>
  </sheetData>
  <sheetProtection/>
  <printOptions horizontalCentered="1"/>
  <pageMargins left="0.75" right="0.75" top="0.38" bottom="0.24" header="0.28"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8"/>
  <sheetViews>
    <sheetView zoomScale="85" zoomScaleNormal="85" workbookViewId="0" topLeftCell="A7">
      <selection activeCell="A10" sqref="A10"/>
    </sheetView>
  </sheetViews>
  <sheetFormatPr defaultColWidth="9.00390625" defaultRowHeight="14.25"/>
  <cols>
    <col min="1" max="1" width="121.375" style="0" customWidth="1"/>
    <col min="13" max="13" width="13.25390625" style="0" customWidth="1"/>
  </cols>
  <sheetData>
    <row r="1" spans="1:13" ht="24" customHeight="1">
      <c r="A1" s="83" t="s">
        <v>13</v>
      </c>
      <c r="B1" s="83"/>
      <c r="C1" s="83"/>
      <c r="D1" s="83"/>
      <c r="E1" s="83"/>
      <c r="F1" s="83"/>
      <c r="G1" s="83"/>
      <c r="H1" s="83"/>
      <c r="I1" s="83"/>
      <c r="J1" s="83"/>
      <c r="K1" s="83"/>
      <c r="L1" s="83"/>
      <c r="M1" s="83"/>
    </row>
    <row r="2" ht="24" customHeight="1"/>
    <row r="3" spans="1:13" ht="111.75" customHeight="1">
      <c r="A3" s="160" t="s">
        <v>14</v>
      </c>
      <c r="B3" s="82"/>
      <c r="C3" s="82"/>
      <c r="D3" s="82"/>
      <c r="E3" s="82"/>
      <c r="F3" s="82"/>
      <c r="G3" s="82"/>
      <c r="H3" s="82"/>
      <c r="I3" s="82"/>
      <c r="J3" s="82"/>
      <c r="K3" s="82"/>
      <c r="L3" s="82"/>
      <c r="M3" s="82"/>
    </row>
    <row r="4" spans="1:13" ht="96" customHeight="1">
      <c r="A4" s="160" t="s">
        <v>15</v>
      </c>
      <c r="B4" s="82"/>
      <c r="C4" s="82"/>
      <c r="D4" s="82"/>
      <c r="E4" s="82"/>
      <c r="F4" s="82"/>
      <c r="G4" s="82"/>
      <c r="H4" s="82"/>
      <c r="I4" s="82"/>
      <c r="J4" s="82"/>
      <c r="K4" s="82"/>
      <c r="L4" s="82"/>
      <c r="M4" s="82"/>
    </row>
    <row r="5" spans="1:13" ht="57" customHeight="1">
      <c r="A5" s="160" t="s">
        <v>16</v>
      </c>
      <c r="B5" s="82"/>
      <c r="C5" s="82"/>
      <c r="D5" s="82"/>
      <c r="E5" s="82"/>
      <c r="F5" s="82"/>
      <c r="G5" s="82"/>
      <c r="H5" s="82"/>
      <c r="I5" s="82"/>
      <c r="J5" s="82"/>
      <c r="K5" s="82"/>
      <c r="L5" s="82"/>
      <c r="M5" s="82"/>
    </row>
    <row r="6" spans="1:13" ht="57" customHeight="1">
      <c r="A6" s="160" t="s">
        <v>17</v>
      </c>
      <c r="B6" s="82"/>
      <c r="C6" s="82"/>
      <c r="D6" s="82"/>
      <c r="E6" s="82"/>
      <c r="F6" s="82"/>
      <c r="G6" s="82"/>
      <c r="H6" s="82"/>
      <c r="I6" s="82"/>
      <c r="J6" s="82"/>
      <c r="K6" s="82"/>
      <c r="L6" s="82"/>
      <c r="M6" s="82"/>
    </row>
    <row r="7" spans="1:13" ht="57" customHeight="1">
      <c r="A7" s="160" t="s">
        <v>18</v>
      </c>
      <c r="B7" s="82"/>
      <c r="C7" s="82"/>
      <c r="D7" s="82"/>
      <c r="E7" s="82"/>
      <c r="F7" s="82"/>
      <c r="G7" s="82"/>
      <c r="H7" s="82"/>
      <c r="I7" s="82"/>
      <c r="J7" s="82"/>
      <c r="K7" s="82"/>
      <c r="L7" s="82"/>
      <c r="M7" s="82"/>
    </row>
    <row r="8" spans="1:13" ht="60.75" customHeight="1">
      <c r="A8" s="160" t="s">
        <v>19</v>
      </c>
      <c r="B8" s="82"/>
      <c r="C8" s="82"/>
      <c r="D8" s="82"/>
      <c r="E8" s="82"/>
      <c r="F8" s="82"/>
      <c r="G8" s="82"/>
      <c r="H8" s="82"/>
      <c r="I8" s="82"/>
      <c r="J8" s="82"/>
      <c r="K8" s="82"/>
      <c r="L8" s="82"/>
      <c r="M8" s="82"/>
    </row>
    <row r="9" ht="60.75" customHeight="1">
      <c r="A9" s="160" t="s">
        <v>20</v>
      </c>
    </row>
    <row r="10" spans="1:13" ht="58.5" customHeight="1">
      <c r="A10" s="160"/>
      <c r="B10" s="82"/>
      <c r="C10" s="82"/>
      <c r="D10" s="82"/>
      <c r="E10" s="82"/>
      <c r="F10" s="82"/>
      <c r="G10" s="82"/>
      <c r="H10" s="82"/>
      <c r="I10" s="82"/>
      <c r="J10" s="82"/>
      <c r="K10" s="82"/>
      <c r="L10" s="82"/>
      <c r="M10" s="82"/>
    </row>
    <row r="11" spans="1:13" ht="24" customHeight="1">
      <c r="A11" s="161"/>
      <c r="B11" s="82"/>
      <c r="C11" s="82"/>
      <c r="D11" s="82"/>
      <c r="E11" s="82"/>
      <c r="F11" s="82"/>
      <c r="G11" s="82"/>
      <c r="H11" s="82"/>
      <c r="I11" s="82"/>
      <c r="J11" s="82"/>
      <c r="K11" s="82"/>
      <c r="L11" s="82"/>
      <c r="M11" s="82"/>
    </row>
    <row r="12" spans="1:13" ht="24" customHeight="1">
      <c r="A12" s="161"/>
      <c r="B12" s="82"/>
      <c r="C12" s="82"/>
      <c r="D12" s="82"/>
      <c r="E12" s="82"/>
      <c r="F12" s="82"/>
      <c r="G12" s="82"/>
      <c r="H12" s="82"/>
      <c r="I12" s="82"/>
      <c r="J12" s="82"/>
      <c r="K12" s="82"/>
      <c r="L12" s="82"/>
      <c r="M12" s="82"/>
    </row>
    <row r="13" spans="1:13" ht="24" customHeight="1">
      <c r="A13" s="161"/>
      <c r="B13" s="82"/>
      <c r="C13" s="82"/>
      <c r="D13" s="82"/>
      <c r="E13" s="82"/>
      <c r="F13" s="82"/>
      <c r="G13" s="82"/>
      <c r="H13" s="82"/>
      <c r="I13" s="82"/>
      <c r="J13" s="82"/>
      <c r="K13" s="82"/>
      <c r="L13" s="82"/>
      <c r="M13" s="82"/>
    </row>
    <row r="14" spans="1:13" ht="24" customHeight="1">
      <c r="A14" s="161"/>
      <c r="B14" s="82"/>
      <c r="C14" s="82"/>
      <c r="D14" s="82"/>
      <c r="E14" s="82"/>
      <c r="F14" s="82"/>
      <c r="G14" s="82"/>
      <c r="H14" s="82"/>
      <c r="I14" s="82"/>
      <c r="J14" s="82"/>
      <c r="K14" s="82"/>
      <c r="L14" s="82"/>
      <c r="M14" s="82"/>
    </row>
    <row r="15" spans="1:13" ht="24" customHeight="1">
      <c r="A15" s="161"/>
      <c r="B15" s="82"/>
      <c r="C15" s="82"/>
      <c r="D15" s="82"/>
      <c r="E15" s="82"/>
      <c r="F15" s="82"/>
      <c r="G15" s="82"/>
      <c r="H15" s="82"/>
      <c r="I15" s="82"/>
      <c r="J15" s="82"/>
      <c r="K15" s="82"/>
      <c r="L15" s="82"/>
      <c r="M15" s="82"/>
    </row>
    <row r="16" spans="1:13" ht="24" customHeight="1">
      <c r="A16" s="161"/>
      <c r="B16" s="82"/>
      <c r="C16" s="82"/>
      <c r="D16" s="82"/>
      <c r="E16" s="82"/>
      <c r="F16" s="82"/>
      <c r="G16" s="82"/>
      <c r="H16" s="82"/>
      <c r="I16" s="82"/>
      <c r="J16" s="82"/>
      <c r="K16" s="82"/>
      <c r="L16" s="82"/>
      <c r="M16" s="82"/>
    </row>
    <row r="17" spans="1:13" ht="24" customHeight="1">
      <c r="A17" s="161"/>
      <c r="B17" s="82"/>
      <c r="C17" s="82"/>
      <c r="D17" s="82"/>
      <c r="E17" s="82"/>
      <c r="F17" s="82"/>
      <c r="G17" s="82"/>
      <c r="H17" s="82"/>
      <c r="I17" s="82"/>
      <c r="J17" s="82"/>
      <c r="K17" s="82"/>
      <c r="L17" s="82"/>
      <c r="M17" s="82"/>
    </row>
    <row r="18" spans="1:13" ht="24" customHeight="1">
      <c r="A18" s="162"/>
      <c r="B18" s="82"/>
      <c r="C18" s="82"/>
      <c r="D18" s="82"/>
      <c r="E18" s="82"/>
      <c r="F18" s="82"/>
      <c r="G18" s="82"/>
      <c r="H18" s="82"/>
      <c r="I18" s="82"/>
      <c r="J18" s="82"/>
      <c r="K18" s="82"/>
      <c r="L18" s="82"/>
      <c r="M18" s="82"/>
    </row>
  </sheetData>
  <sheetProtection/>
  <printOptions horizontalCentered="1"/>
  <pageMargins left="0.75" right="0.75" top="0.5" bottom="0.24" header="0.3"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workbookViewId="0" topLeftCell="A4">
      <selection activeCell="C11" sqref="C11"/>
    </sheetView>
  </sheetViews>
  <sheetFormatPr defaultColWidth="8.00390625" defaultRowHeight="14.25"/>
  <cols>
    <col min="1" max="1" width="35.375" style="153" customWidth="1"/>
    <col min="2" max="2" width="23.75390625" style="153" customWidth="1"/>
    <col min="3" max="3" width="37.50390625" style="153" customWidth="1"/>
    <col min="4" max="4" width="23.75390625" style="153" customWidth="1"/>
    <col min="5" max="253" width="8.00390625" style="153" customWidth="1"/>
    <col min="254" max="16384" width="8.00390625" style="153" customWidth="1"/>
  </cols>
  <sheetData>
    <row r="1" ht="18" customHeight="1">
      <c r="D1" s="112"/>
    </row>
    <row r="2" spans="1:253" ht="22.5" customHeight="1">
      <c r="A2" s="83" t="s">
        <v>21</v>
      </c>
      <c r="B2" s="134"/>
      <c r="C2" s="134"/>
      <c r="D2" s="13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105"/>
      <c r="B3" s="105"/>
      <c r="C3" s="105"/>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110" t="s">
        <v>22</v>
      </c>
      <c r="B4" s="90"/>
      <c r="C4" s="90"/>
      <c r="D4" s="113" t="s">
        <v>23</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105"/>
      <c r="C5" s="10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152" customFormat="1" ht="24" customHeight="1">
      <c r="A6" s="114" t="s">
        <v>24</v>
      </c>
      <c r="B6" s="98"/>
      <c r="C6" s="114" t="s">
        <v>25</v>
      </c>
      <c r="D6" s="98"/>
    </row>
    <row r="7" spans="1:4" s="152" customFormat="1" ht="24" customHeight="1">
      <c r="A7" s="154" t="s">
        <v>26</v>
      </c>
      <c r="B7" s="154" t="s">
        <v>27</v>
      </c>
      <c r="C7" s="154" t="s">
        <v>26</v>
      </c>
      <c r="D7" s="98" t="s">
        <v>27</v>
      </c>
    </row>
    <row r="8" spans="1:4" s="152" customFormat="1" ht="24" customHeight="1">
      <c r="A8" s="155" t="s">
        <v>28</v>
      </c>
      <c r="B8" s="141">
        <f>B9</f>
        <v>79029970</v>
      </c>
      <c r="C8" s="143" t="s">
        <v>29</v>
      </c>
      <c r="D8" s="141">
        <f>23650115+46798200</f>
        <v>70448315</v>
      </c>
    </row>
    <row r="9" spans="1:4" s="152" customFormat="1" ht="24" customHeight="1">
      <c r="A9" s="155" t="s">
        <v>30</v>
      </c>
      <c r="B9" s="141">
        <v>79029970</v>
      </c>
      <c r="C9" s="143" t="s">
        <v>31</v>
      </c>
      <c r="D9" s="141">
        <v>533040</v>
      </c>
    </row>
    <row r="10" spans="1:4" s="152" customFormat="1" ht="24" customHeight="1">
      <c r="A10" s="155" t="s">
        <v>32</v>
      </c>
      <c r="B10" s="141"/>
      <c r="C10" s="143" t="s">
        <v>33</v>
      </c>
      <c r="D10" s="141">
        <v>3577162</v>
      </c>
    </row>
    <row r="11" spans="1:4" s="152" customFormat="1" ht="24" customHeight="1">
      <c r="A11" s="155" t="s">
        <v>34</v>
      </c>
      <c r="B11" s="141"/>
      <c r="C11" s="143" t="s">
        <v>35</v>
      </c>
      <c r="D11" s="141">
        <v>1430865</v>
      </c>
    </row>
    <row r="12" spans="1:4" s="152" customFormat="1" ht="24" customHeight="1">
      <c r="A12" s="155" t="s">
        <v>36</v>
      </c>
      <c r="B12" s="141"/>
      <c r="C12" s="143" t="s">
        <v>37</v>
      </c>
      <c r="D12" s="141">
        <v>1788581</v>
      </c>
    </row>
    <row r="13" spans="1:4" s="152" customFormat="1" ht="24" customHeight="1">
      <c r="A13" s="155" t="s">
        <v>38</v>
      </c>
      <c r="B13" s="141"/>
      <c r="C13" s="143" t="s">
        <v>39</v>
      </c>
      <c r="D13" s="141">
        <v>1252007</v>
      </c>
    </row>
    <row r="14" spans="1:4" s="152" customFormat="1" ht="24" customHeight="1">
      <c r="A14" s="155"/>
      <c r="B14" s="141"/>
      <c r="C14" s="143"/>
      <c r="D14" s="141"/>
    </row>
    <row r="15" spans="1:4" s="152" customFormat="1" ht="24" customHeight="1">
      <c r="A15" s="155"/>
      <c r="B15" s="141"/>
      <c r="C15" s="143"/>
      <c r="D15" s="141"/>
    </row>
    <row r="16" spans="1:4" s="152" customFormat="1" ht="24" customHeight="1">
      <c r="A16" s="155"/>
      <c r="B16" s="141"/>
      <c r="C16" s="143"/>
      <c r="D16" s="141"/>
    </row>
    <row r="17" spans="1:4" s="152" customFormat="1" ht="24" customHeight="1">
      <c r="A17" s="155"/>
      <c r="B17" s="141"/>
      <c r="C17" s="143"/>
      <c r="D17" s="141"/>
    </row>
    <row r="18" spans="1:4" s="152" customFormat="1" ht="24" customHeight="1">
      <c r="A18" s="155"/>
      <c r="B18" s="141"/>
      <c r="C18" s="143"/>
      <c r="D18" s="141"/>
    </row>
    <row r="19" spans="1:4" s="152" customFormat="1" ht="24" customHeight="1">
      <c r="A19" s="155"/>
      <c r="B19" s="141"/>
      <c r="C19" s="143"/>
      <c r="D19" s="141"/>
    </row>
    <row r="20" spans="1:4" s="152" customFormat="1" ht="24" customHeight="1">
      <c r="A20" s="155"/>
      <c r="B20" s="141"/>
      <c r="C20" s="143"/>
      <c r="D20" s="141"/>
    </row>
    <row r="21" spans="1:4" s="152" customFormat="1" ht="24" customHeight="1">
      <c r="A21" s="114" t="s">
        <v>40</v>
      </c>
      <c r="B21" s="141">
        <f>SUM(B9:B20)</f>
        <v>79029970</v>
      </c>
      <c r="C21" s="114" t="s">
        <v>41</v>
      </c>
      <c r="D21" s="141">
        <f>SUM(D8:D20)</f>
        <v>79029970</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6"/>
  <sheetViews>
    <sheetView zoomScale="85" zoomScaleNormal="85" workbookViewId="0" topLeftCell="A1">
      <pane xSplit="4" ySplit="8" topLeftCell="E15" activePane="bottomRight" state="frozen"/>
      <selection pane="bottomRight" activeCell="G12" sqref="G12"/>
    </sheetView>
  </sheetViews>
  <sheetFormatPr defaultColWidth="8.00390625" defaultRowHeight="14.25"/>
  <cols>
    <col min="1" max="3" width="5.75390625" style="110" customWidth="1"/>
    <col min="4" max="4" width="34.00390625" style="110" customWidth="1"/>
    <col min="5" max="5" width="17.375" style="111" customWidth="1"/>
    <col min="6" max="6" width="17.75390625" style="111" customWidth="1"/>
    <col min="7" max="7" width="12.00390625" style="111" customWidth="1"/>
    <col min="8" max="8" width="12.625" style="111" customWidth="1"/>
    <col min="9" max="9" width="12.375" style="111" customWidth="1"/>
    <col min="10" max="16384" width="8.00390625" style="110" customWidth="1"/>
  </cols>
  <sheetData>
    <row r="1" ht="18" customHeight="1">
      <c r="I1" s="112"/>
    </row>
    <row r="2" spans="1:9" s="105" customFormat="1" ht="19.5" customHeight="1">
      <c r="A2" s="83" t="s">
        <v>42</v>
      </c>
      <c r="B2" s="83"/>
      <c r="C2" s="83"/>
      <c r="D2" s="83"/>
      <c r="E2" s="83"/>
      <c r="F2" s="83"/>
      <c r="G2" s="83"/>
      <c r="H2" s="83"/>
      <c r="I2" s="83"/>
    </row>
    <row r="3" spans="1:8" s="105" customFormat="1" ht="7.5" customHeight="1">
      <c r="A3" s="110"/>
      <c r="B3" s="110"/>
      <c r="C3" s="110"/>
      <c r="D3" s="110"/>
      <c r="E3" s="111"/>
      <c r="F3" s="111"/>
      <c r="G3" s="111"/>
      <c r="H3" s="111"/>
    </row>
    <row r="4" spans="1:9" s="105" customFormat="1" ht="18" customHeight="1">
      <c r="A4" s="110" t="s">
        <v>22</v>
      </c>
      <c r="B4" s="90"/>
      <c r="C4" s="90"/>
      <c r="D4" s="90"/>
      <c r="E4" s="90"/>
      <c r="F4" s="111"/>
      <c r="G4" s="111"/>
      <c r="H4" s="111"/>
      <c r="I4" s="113" t="s">
        <v>23</v>
      </c>
    </row>
    <row r="5" spans="1:8" s="105" customFormat="1" ht="7.5" customHeight="1">
      <c r="A5" s="106"/>
      <c r="B5" s="106"/>
      <c r="C5" s="106"/>
      <c r="D5" s="106"/>
      <c r="E5" s="111"/>
      <c r="F5" s="111"/>
      <c r="G5" s="111"/>
      <c r="H5" s="111"/>
    </row>
    <row r="6" spans="1:9" ht="24" customHeight="1">
      <c r="A6" s="114" t="s">
        <v>26</v>
      </c>
      <c r="B6" s="114"/>
      <c r="C6" s="114"/>
      <c r="D6" s="114"/>
      <c r="E6" s="114" t="s">
        <v>43</v>
      </c>
      <c r="F6" s="135"/>
      <c r="G6" s="135"/>
      <c r="H6" s="135"/>
      <c r="I6" s="135"/>
    </row>
    <row r="7" spans="1:9" ht="24" customHeight="1">
      <c r="A7" s="115" t="s">
        <v>44</v>
      </c>
      <c r="B7" s="93"/>
      <c r="C7" s="136"/>
      <c r="D7" s="114" t="s">
        <v>45</v>
      </c>
      <c r="E7" s="114" t="s">
        <v>46</v>
      </c>
      <c r="F7" s="137" t="s">
        <v>47</v>
      </c>
      <c r="G7" s="137" t="s">
        <v>48</v>
      </c>
      <c r="H7" s="137" t="s">
        <v>49</v>
      </c>
      <c r="I7" s="114" t="s">
        <v>50</v>
      </c>
    </row>
    <row r="8" spans="1:9" s="134" customFormat="1" ht="24" customHeight="1">
      <c r="A8" s="114" t="s">
        <v>51</v>
      </c>
      <c r="B8" s="114" t="s">
        <v>52</v>
      </c>
      <c r="C8" s="114" t="s">
        <v>53</v>
      </c>
      <c r="D8" s="114"/>
      <c r="E8" s="114"/>
      <c r="F8" s="138"/>
      <c r="G8" s="138"/>
      <c r="H8" s="138"/>
      <c r="I8" s="114"/>
    </row>
    <row r="9" spans="1:9" s="107" customFormat="1" ht="24" customHeight="1">
      <c r="A9" s="145">
        <v>205</v>
      </c>
      <c r="B9" s="145"/>
      <c r="C9" s="145"/>
      <c r="D9" s="146" t="s">
        <v>54</v>
      </c>
      <c r="E9" s="130">
        <f>F9</f>
        <v>70448315</v>
      </c>
      <c r="F9" s="130">
        <f>SUM(F10:F11)</f>
        <v>70448315</v>
      </c>
      <c r="G9" s="130"/>
      <c r="H9" s="130"/>
      <c r="I9" s="130"/>
    </row>
    <row r="10" spans="1:9" s="106" customFormat="1" ht="24" customHeight="1">
      <c r="A10" s="114">
        <v>205</v>
      </c>
      <c r="B10" s="139" t="s">
        <v>55</v>
      </c>
      <c r="C10" s="139" t="s">
        <v>56</v>
      </c>
      <c r="D10" s="143" t="s">
        <v>57</v>
      </c>
      <c r="E10" s="159">
        <f aca="true" t="shared" si="0" ref="E10:E20">F10</f>
        <v>23650115</v>
      </c>
      <c r="F10" s="159">
        <v>23650115</v>
      </c>
      <c r="G10" s="159"/>
      <c r="H10" s="159"/>
      <c r="I10" s="159"/>
    </row>
    <row r="11" spans="1:9" s="106" customFormat="1" ht="24" customHeight="1">
      <c r="A11" s="114">
        <v>205</v>
      </c>
      <c r="B11" s="139" t="s">
        <v>58</v>
      </c>
      <c r="C11" s="139" t="s">
        <v>59</v>
      </c>
      <c r="D11" s="143" t="s">
        <v>60</v>
      </c>
      <c r="E11" s="159">
        <f t="shared" si="0"/>
        <v>46798200</v>
      </c>
      <c r="F11" s="159">
        <v>46798200</v>
      </c>
      <c r="G11" s="159"/>
      <c r="H11" s="159"/>
      <c r="I11" s="159"/>
    </row>
    <row r="12" spans="1:9" s="107" customFormat="1" ht="24" customHeight="1">
      <c r="A12" s="145">
        <v>208</v>
      </c>
      <c r="B12" s="148"/>
      <c r="C12" s="148"/>
      <c r="D12" s="146" t="s">
        <v>61</v>
      </c>
      <c r="E12" s="130">
        <f t="shared" si="0"/>
        <v>5541067</v>
      </c>
      <c r="F12" s="130">
        <f>SUM(F13:F15)</f>
        <v>5541067</v>
      </c>
      <c r="G12" s="130"/>
      <c r="H12" s="130"/>
      <c r="I12" s="130"/>
    </row>
    <row r="13" spans="1:9" s="106" customFormat="1" ht="24" customHeight="1">
      <c r="A13" s="114">
        <v>208</v>
      </c>
      <c r="B13" s="139" t="s">
        <v>62</v>
      </c>
      <c r="C13" s="139" t="s">
        <v>63</v>
      </c>
      <c r="D13" s="143" t="s">
        <v>64</v>
      </c>
      <c r="E13" s="159">
        <f t="shared" si="0"/>
        <v>533040</v>
      </c>
      <c r="F13" s="159">
        <v>533040</v>
      </c>
      <c r="G13" s="159"/>
      <c r="H13" s="159"/>
      <c r="I13" s="159"/>
    </row>
    <row r="14" spans="1:9" s="106" customFormat="1" ht="24" customHeight="1">
      <c r="A14" s="114">
        <v>208</v>
      </c>
      <c r="B14" s="139" t="s">
        <v>62</v>
      </c>
      <c r="C14" s="139" t="s">
        <v>62</v>
      </c>
      <c r="D14" s="143" t="s">
        <v>65</v>
      </c>
      <c r="E14" s="159">
        <f t="shared" si="0"/>
        <v>3577162</v>
      </c>
      <c r="F14" s="159">
        <v>3577162</v>
      </c>
      <c r="G14" s="159"/>
      <c r="H14" s="159"/>
      <c r="I14" s="159"/>
    </row>
    <row r="15" spans="1:9" s="106" customFormat="1" ht="24" customHeight="1">
      <c r="A15" s="114">
        <v>208</v>
      </c>
      <c r="B15" s="139" t="s">
        <v>62</v>
      </c>
      <c r="C15" s="139" t="s">
        <v>66</v>
      </c>
      <c r="D15" s="143" t="s">
        <v>67</v>
      </c>
      <c r="E15" s="159">
        <f t="shared" si="0"/>
        <v>1430865</v>
      </c>
      <c r="F15" s="159">
        <v>1430865</v>
      </c>
      <c r="G15" s="159"/>
      <c r="H15" s="159"/>
      <c r="I15" s="159"/>
    </row>
    <row r="16" spans="1:9" s="107" customFormat="1" ht="24" customHeight="1">
      <c r="A16" s="145">
        <v>210</v>
      </c>
      <c r="B16" s="148"/>
      <c r="C16" s="148"/>
      <c r="D16" s="146" t="s">
        <v>68</v>
      </c>
      <c r="E16" s="130">
        <f t="shared" si="0"/>
        <v>1788581</v>
      </c>
      <c r="F16" s="130">
        <f>SUM(F17)</f>
        <v>1788581</v>
      </c>
      <c r="G16" s="130"/>
      <c r="H16" s="130"/>
      <c r="I16" s="130"/>
    </row>
    <row r="17" spans="1:9" s="106" customFormat="1" ht="24" customHeight="1">
      <c r="A17" s="114">
        <v>210</v>
      </c>
      <c r="B17" s="139" t="s">
        <v>62</v>
      </c>
      <c r="C17" s="139" t="s">
        <v>63</v>
      </c>
      <c r="D17" s="143" t="s">
        <v>69</v>
      </c>
      <c r="E17" s="159">
        <f t="shared" si="0"/>
        <v>1788581</v>
      </c>
      <c r="F17" s="159">
        <v>1788581</v>
      </c>
      <c r="G17" s="159"/>
      <c r="H17" s="159"/>
      <c r="I17" s="159"/>
    </row>
    <row r="18" spans="1:9" s="107" customFormat="1" ht="24" customHeight="1">
      <c r="A18" s="145" t="s">
        <v>70</v>
      </c>
      <c r="B18" s="148"/>
      <c r="C18" s="148"/>
      <c r="D18" s="146" t="s">
        <v>71</v>
      </c>
      <c r="E18" s="130">
        <f t="shared" si="0"/>
        <v>1252007</v>
      </c>
      <c r="F18" s="130">
        <f>SUM(F19)</f>
        <v>1252007</v>
      </c>
      <c r="G18" s="130"/>
      <c r="H18" s="130"/>
      <c r="I18" s="130"/>
    </row>
    <row r="19" spans="1:9" s="106" customFormat="1" ht="24" customHeight="1">
      <c r="A19" s="114" t="s">
        <v>70</v>
      </c>
      <c r="B19" s="139" t="s">
        <v>63</v>
      </c>
      <c r="C19" s="139" t="s">
        <v>56</v>
      </c>
      <c r="D19" s="143" t="s">
        <v>72</v>
      </c>
      <c r="E19" s="159">
        <f t="shared" si="0"/>
        <v>1252007</v>
      </c>
      <c r="F19" s="159">
        <v>1252007</v>
      </c>
      <c r="G19" s="159"/>
      <c r="H19" s="159"/>
      <c r="I19" s="159"/>
    </row>
    <row r="20" spans="1:9" s="106" customFormat="1" ht="24" customHeight="1">
      <c r="A20" s="122"/>
      <c r="B20" s="122"/>
      <c r="C20" s="122"/>
      <c r="D20" s="124"/>
      <c r="E20" s="159">
        <f t="shared" si="0"/>
        <v>0</v>
      </c>
      <c r="F20" s="159"/>
      <c r="G20" s="159"/>
      <c r="H20" s="159"/>
      <c r="I20" s="159"/>
    </row>
    <row r="21" spans="1:9" s="108" customFormat="1" ht="24" customHeight="1">
      <c r="A21" s="122" t="s">
        <v>73</v>
      </c>
      <c r="B21" s="123"/>
      <c r="C21" s="123"/>
      <c r="D21" s="124" t="s">
        <v>73</v>
      </c>
      <c r="E21" s="159"/>
      <c r="F21" s="159"/>
      <c r="G21" s="159"/>
      <c r="H21" s="159"/>
      <c r="I21" s="159"/>
    </row>
    <row r="22" spans="1:9" s="108" customFormat="1" ht="24" customHeight="1">
      <c r="A22" s="122"/>
      <c r="B22" s="123"/>
      <c r="C22" s="123"/>
      <c r="D22" s="124"/>
      <c r="E22" s="159"/>
      <c r="F22" s="159"/>
      <c r="G22" s="159"/>
      <c r="H22" s="159"/>
      <c r="I22" s="159"/>
    </row>
    <row r="23" spans="1:9" s="109" customFormat="1" ht="24" customHeight="1">
      <c r="A23" s="119" t="s">
        <v>46</v>
      </c>
      <c r="B23" s="119"/>
      <c r="C23" s="119"/>
      <c r="D23" s="119"/>
      <c r="E23" s="130">
        <f>F23</f>
        <v>79029970</v>
      </c>
      <c r="F23" s="130">
        <f>F9+F12+F16+F18</f>
        <v>79029970</v>
      </c>
      <c r="G23" s="130"/>
      <c r="H23" s="130"/>
      <c r="I23" s="130"/>
    </row>
    <row r="24" spans="1:9" s="105" customFormat="1" ht="22.5" customHeight="1">
      <c r="A24" s="131"/>
      <c r="B24" s="131"/>
      <c r="C24" s="131"/>
      <c r="D24" s="131"/>
      <c r="E24" s="132"/>
      <c r="F24" s="132"/>
      <c r="G24" s="132"/>
      <c r="H24" s="132"/>
      <c r="I24" s="132"/>
    </row>
    <row r="25" spans="1:9" s="105" customFormat="1" ht="22.5" customHeight="1">
      <c r="A25" s="131"/>
      <c r="B25" s="131"/>
      <c r="C25" s="131"/>
      <c r="D25" s="131"/>
      <c r="E25" s="132"/>
      <c r="F25" s="132"/>
      <c r="G25" s="132"/>
      <c r="H25" s="132"/>
      <c r="I25" s="132"/>
    </row>
    <row r="26" spans="1:9" s="105" customFormat="1" ht="22.5" customHeight="1">
      <c r="A26" s="131"/>
      <c r="B26" s="131"/>
      <c r="C26" s="131"/>
      <c r="D26" s="131"/>
      <c r="E26" s="133"/>
      <c r="F26" s="133"/>
      <c r="G26" s="133"/>
      <c r="H26" s="133"/>
      <c r="I26" s="133"/>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2">
    <mergeCell ref="A2:I2"/>
    <mergeCell ref="A4:E4"/>
    <mergeCell ref="A6:D6"/>
    <mergeCell ref="E6:I6"/>
    <mergeCell ref="A7:C7"/>
    <mergeCell ref="A23:D23"/>
    <mergeCell ref="D7:D8"/>
    <mergeCell ref="E7:E8"/>
    <mergeCell ref="F7:F8"/>
    <mergeCell ref="G7:G8"/>
    <mergeCell ref="H7:H8"/>
    <mergeCell ref="I7:I8"/>
  </mergeCells>
  <printOptions horizontalCentered="1"/>
  <pageMargins left="0.56" right="0.46" top="0.28" bottom="0.23" header="0.17" footer="0.1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6"/>
  <sheetViews>
    <sheetView zoomScale="85" zoomScaleNormal="85" workbookViewId="0" topLeftCell="A7">
      <selection activeCell="I21" sqref="I21"/>
    </sheetView>
  </sheetViews>
  <sheetFormatPr defaultColWidth="8.00390625" defaultRowHeight="14.25"/>
  <cols>
    <col min="1" max="3" width="6.25390625" style="110" customWidth="1"/>
    <col min="4" max="4" width="42.50390625" style="110" customWidth="1"/>
    <col min="5" max="5" width="20.00390625" style="111" customWidth="1"/>
    <col min="6" max="6" width="18.75390625" style="111" customWidth="1"/>
    <col min="7" max="7" width="20.00390625" style="111" customWidth="1"/>
    <col min="8" max="254" width="8.00390625" style="110" customWidth="1"/>
    <col min="255" max="16384" width="8.00390625" style="110" customWidth="1"/>
  </cols>
  <sheetData>
    <row r="1" ht="18" customHeight="1">
      <c r="G1" s="112"/>
    </row>
    <row r="2" spans="1:7" s="105" customFormat="1" ht="22.5" customHeight="1">
      <c r="A2" s="83" t="s">
        <v>74</v>
      </c>
      <c r="B2" s="83"/>
      <c r="C2" s="83"/>
      <c r="D2" s="83"/>
      <c r="E2" s="83"/>
      <c r="F2" s="83"/>
      <c r="G2" s="83"/>
    </row>
    <row r="3" spans="1:6" s="105" customFormat="1" ht="7.5" customHeight="1">
      <c r="A3" s="110"/>
      <c r="B3" s="110"/>
      <c r="C3" s="110"/>
      <c r="D3" s="110"/>
      <c r="E3" s="111"/>
      <c r="F3" s="111"/>
    </row>
    <row r="4" spans="1:7" s="105" customFormat="1" ht="18" customHeight="1">
      <c r="A4" s="110" t="s">
        <v>22</v>
      </c>
      <c r="B4" s="90"/>
      <c r="C4" s="90"/>
      <c r="D4" s="90"/>
      <c r="E4" s="90"/>
      <c r="F4" s="111"/>
      <c r="G4" s="113" t="s">
        <v>23</v>
      </c>
    </row>
    <row r="5" spans="1:6" s="105" customFormat="1" ht="7.5" customHeight="1">
      <c r="A5" s="106"/>
      <c r="B5" s="106"/>
      <c r="C5" s="106"/>
      <c r="D5" s="106"/>
      <c r="E5" s="111"/>
      <c r="F5" s="111"/>
    </row>
    <row r="6" spans="1:7" ht="24" customHeight="1">
      <c r="A6" s="114" t="s">
        <v>26</v>
      </c>
      <c r="B6" s="114"/>
      <c r="C6" s="114"/>
      <c r="D6" s="114"/>
      <c r="E6" s="114" t="s">
        <v>75</v>
      </c>
      <c r="F6" s="135"/>
      <c r="G6" s="135"/>
    </row>
    <row r="7" spans="1:7" ht="24" customHeight="1">
      <c r="A7" s="115" t="s">
        <v>44</v>
      </c>
      <c r="B7" s="93"/>
      <c r="C7" s="136"/>
      <c r="D7" s="114" t="s">
        <v>45</v>
      </c>
      <c r="E7" s="114" t="s">
        <v>46</v>
      </c>
      <c r="F7" s="137" t="s">
        <v>76</v>
      </c>
      <c r="G7" s="114" t="s">
        <v>77</v>
      </c>
    </row>
    <row r="8" spans="1:7" s="134" customFormat="1" ht="24" customHeight="1">
      <c r="A8" s="114" t="s">
        <v>51</v>
      </c>
      <c r="B8" s="114" t="s">
        <v>52</v>
      </c>
      <c r="C8" s="114" t="s">
        <v>53</v>
      </c>
      <c r="D8" s="114"/>
      <c r="E8" s="114"/>
      <c r="F8" s="138"/>
      <c r="G8" s="114"/>
    </row>
    <row r="9" spans="1:7" s="158" customFormat="1" ht="24" customHeight="1">
      <c r="A9" s="145">
        <v>205</v>
      </c>
      <c r="B9" s="145"/>
      <c r="C9" s="145"/>
      <c r="D9" s="146" t="s">
        <v>54</v>
      </c>
      <c r="E9" s="147">
        <f>F9+G9</f>
        <v>70448315</v>
      </c>
      <c r="F9" s="147">
        <f>SUM(F10:F11)</f>
        <v>23650115</v>
      </c>
      <c r="G9" s="147">
        <f>SUM(G10:G11)</f>
        <v>46798200</v>
      </c>
    </row>
    <row r="10" spans="1:7" ht="24" customHeight="1">
      <c r="A10" s="114">
        <v>205</v>
      </c>
      <c r="B10" s="139" t="s">
        <v>55</v>
      </c>
      <c r="C10" s="139" t="s">
        <v>56</v>
      </c>
      <c r="D10" s="143" t="s">
        <v>57</v>
      </c>
      <c r="E10" s="141">
        <f aca="true" t="shared" si="0" ref="E10:E19">F10+G10</f>
        <v>23650115</v>
      </c>
      <c r="F10" s="141">
        <f>'单位收入总表'!F10</f>
        <v>23650115</v>
      </c>
      <c r="G10" s="141"/>
    </row>
    <row r="11" spans="1:7" ht="24" customHeight="1">
      <c r="A11" s="114">
        <v>205</v>
      </c>
      <c r="B11" s="139" t="s">
        <v>58</v>
      </c>
      <c r="C11" s="139" t="s">
        <v>59</v>
      </c>
      <c r="D11" s="143" t="s">
        <v>60</v>
      </c>
      <c r="E11" s="141">
        <f t="shared" si="0"/>
        <v>46798200</v>
      </c>
      <c r="F11" s="141"/>
      <c r="G11" s="141">
        <f>'单位收入总表'!F11</f>
        <v>46798200</v>
      </c>
    </row>
    <row r="12" spans="1:7" s="158" customFormat="1" ht="24" customHeight="1">
      <c r="A12" s="145">
        <v>208</v>
      </c>
      <c r="B12" s="148"/>
      <c r="C12" s="148"/>
      <c r="D12" s="146" t="s">
        <v>61</v>
      </c>
      <c r="E12" s="147">
        <f t="shared" si="0"/>
        <v>5541067</v>
      </c>
      <c r="F12" s="147">
        <f>SUM(F13:F15)</f>
        <v>5541067</v>
      </c>
      <c r="G12" s="147"/>
    </row>
    <row r="13" spans="1:7" ht="24" customHeight="1">
      <c r="A13" s="114">
        <v>208</v>
      </c>
      <c r="B13" s="139" t="s">
        <v>62</v>
      </c>
      <c r="C13" s="139" t="s">
        <v>63</v>
      </c>
      <c r="D13" s="143" t="s">
        <v>64</v>
      </c>
      <c r="E13" s="141">
        <f t="shared" si="0"/>
        <v>533040</v>
      </c>
      <c r="F13" s="141">
        <f>'单位收入总表'!F13</f>
        <v>533040</v>
      </c>
      <c r="G13" s="141"/>
    </row>
    <row r="14" spans="1:7" ht="24" customHeight="1">
      <c r="A14" s="114">
        <v>208</v>
      </c>
      <c r="B14" s="139" t="s">
        <v>62</v>
      </c>
      <c r="C14" s="139" t="s">
        <v>62</v>
      </c>
      <c r="D14" s="143" t="s">
        <v>65</v>
      </c>
      <c r="E14" s="141">
        <f t="shared" si="0"/>
        <v>3577162</v>
      </c>
      <c r="F14" s="141">
        <f>'单位收入总表'!F14</f>
        <v>3577162</v>
      </c>
      <c r="G14" s="141"/>
    </row>
    <row r="15" spans="1:7" ht="24" customHeight="1">
      <c r="A15" s="114">
        <v>208</v>
      </c>
      <c r="B15" s="139" t="s">
        <v>62</v>
      </c>
      <c r="C15" s="139" t="s">
        <v>66</v>
      </c>
      <c r="D15" s="143" t="s">
        <v>67</v>
      </c>
      <c r="E15" s="141">
        <f t="shared" si="0"/>
        <v>1430865</v>
      </c>
      <c r="F15" s="141">
        <f>'单位收入总表'!F15</f>
        <v>1430865</v>
      </c>
      <c r="G15" s="141"/>
    </row>
    <row r="16" spans="1:7" s="158" customFormat="1" ht="24" customHeight="1">
      <c r="A16" s="145">
        <v>210</v>
      </c>
      <c r="B16" s="148"/>
      <c r="C16" s="148"/>
      <c r="D16" s="146" t="s">
        <v>68</v>
      </c>
      <c r="E16" s="147">
        <f t="shared" si="0"/>
        <v>1788581</v>
      </c>
      <c r="F16" s="147">
        <f>F17</f>
        <v>1788581</v>
      </c>
      <c r="G16" s="147"/>
    </row>
    <row r="17" spans="1:7" ht="24" customHeight="1">
      <c r="A17" s="114">
        <v>210</v>
      </c>
      <c r="B17" s="139" t="s">
        <v>62</v>
      </c>
      <c r="C17" s="139" t="s">
        <v>63</v>
      </c>
      <c r="D17" s="143" t="s">
        <v>69</v>
      </c>
      <c r="E17" s="141">
        <f t="shared" si="0"/>
        <v>1788581</v>
      </c>
      <c r="F17" s="141">
        <f>'单位收入总表'!F17</f>
        <v>1788581</v>
      </c>
      <c r="G17" s="141"/>
    </row>
    <row r="18" spans="1:7" s="158" customFormat="1" ht="24" customHeight="1">
      <c r="A18" s="145" t="s">
        <v>70</v>
      </c>
      <c r="B18" s="148"/>
      <c r="C18" s="148"/>
      <c r="D18" s="146" t="s">
        <v>71</v>
      </c>
      <c r="E18" s="147">
        <f t="shared" si="0"/>
        <v>1252007</v>
      </c>
      <c r="F18" s="147">
        <f>F19</f>
        <v>1252007</v>
      </c>
      <c r="G18" s="147"/>
    </row>
    <row r="19" spans="1:7" ht="24" customHeight="1">
      <c r="A19" s="114" t="s">
        <v>70</v>
      </c>
      <c r="B19" s="139" t="s">
        <v>63</v>
      </c>
      <c r="C19" s="139" t="s">
        <v>56</v>
      </c>
      <c r="D19" s="143" t="s">
        <v>72</v>
      </c>
      <c r="E19" s="141">
        <f t="shared" si="0"/>
        <v>1252007</v>
      </c>
      <c r="F19" s="141">
        <f>'单位收入总表'!F19</f>
        <v>1252007</v>
      </c>
      <c r="G19" s="141"/>
    </row>
    <row r="20" spans="1:7" ht="24" customHeight="1">
      <c r="A20" s="114"/>
      <c r="B20" s="114"/>
      <c r="C20" s="114"/>
      <c r="D20" s="143"/>
      <c r="E20" s="141"/>
      <c r="F20" s="141"/>
      <c r="G20" s="141"/>
    </row>
    <row r="21" spans="1:7" s="105" customFormat="1" ht="24" customHeight="1">
      <c r="A21" s="114" t="s">
        <v>73</v>
      </c>
      <c r="B21" s="139"/>
      <c r="C21" s="139"/>
      <c r="D21" s="143" t="s">
        <v>73</v>
      </c>
      <c r="E21" s="141"/>
      <c r="F21" s="141"/>
      <c r="G21" s="141"/>
    </row>
    <row r="22" spans="1:7" s="105" customFormat="1" ht="24" customHeight="1">
      <c r="A22" s="114" t="s">
        <v>78</v>
      </c>
      <c r="B22" s="114" t="s">
        <v>78</v>
      </c>
      <c r="C22" s="114" t="s">
        <v>78</v>
      </c>
      <c r="D22" s="143" t="s">
        <v>78</v>
      </c>
      <c r="E22" s="141"/>
      <c r="F22" s="141"/>
      <c r="G22" s="141"/>
    </row>
    <row r="23" spans="1:7" s="144" customFormat="1" ht="24" customHeight="1">
      <c r="A23" s="145" t="s">
        <v>46</v>
      </c>
      <c r="B23" s="145"/>
      <c r="C23" s="145"/>
      <c r="D23" s="145"/>
      <c r="E23" s="147">
        <f aca="true" t="shared" si="1" ref="E23:G23">E9+E12+E16+E18</f>
        <v>79029970</v>
      </c>
      <c r="F23" s="147">
        <f t="shared" si="1"/>
        <v>32231770</v>
      </c>
      <c r="G23" s="147">
        <f t="shared" si="1"/>
        <v>46798200</v>
      </c>
    </row>
    <row r="24" spans="1:7" s="105" customFormat="1" ht="22.5" customHeight="1">
      <c r="A24" s="131"/>
      <c r="B24" s="131"/>
      <c r="C24" s="131"/>
      <c r="D24" s="131"/>
      <c r="E24" s="132"/>
      <c r="F24" s="132"/>
      <c r="G24" s="132"/>
    </row>
    <row r="25" spans="1:7" s="105" customFormat="1" ht="22.5" customHeight="1">
      <c r="A25" s="131"/>
      <c r="B25" s="131"/>
      <c r="C25" s="131"/>
      <c r="D25" s="131"/>
      <c r="E25" s="132"/>
      <c r="F25" s="132"/>
      <c r="G25" s="132"/>
    </row>
    <row r="26" spans="1:7" s="105" customFormat="1" ht="22.5" customHeight="1">
      <c r="A26" s="131"/>
      <c r="B26" s="131"/>
      <c r="C26" s="131"/>
      <c r="D26" s="131"/>
      <c r="E26" s="133"/>
      <c r="F26" s="133"/>
      <c r="G26" s="133"/>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2:G2"/>
    <mergeCell ref="A4:E4"/>
    <mergeCell ref="A6:D6"/>
    <mergeCell ref="E6:G6"/>
    <mergeCell ref="A7:C7"/>
    <mergeCell ref="A23:D23"/>
    <mergeCell ref="D7:D8"/>
    <mergeCell ref="E7:E8"/>
    <mergeCell ref="F7:F8"/>
    <mergeCell ref="G7:G8"/>
  </mergeCells>
  <printOptions horizontalCentered="1"/>
  <pageMargins left="0.75" right="0.59" top="0.83" bottom="0.62" header="0.51" footer="0.4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workbookViewId="0" topLeftCell="A4">
      <selection activeCell="L8" sqref="L8"/>
    </sheetView>
  </sheetViews>
  <sheetFormatPr defaultColWidth="8.00390625" defaultRowHeight="14.25"/>
  <cols>
    <col min="1" max="1" width="25.00390625" style="153" customWidth="1"/>
    <col min="2" max="2" width="17.50390625" style="153" customWidth="1"/>
    <col min="3" max="3" width="35.00390625" style="153" customWidth="1"/>
    <col min="4" max="6" width="17.50390625" style="153" customWidth="1"/>
    <col min="7" max="256" width="8.00390625" style="153" customWidth="1"/>
  </cols>
  <sheetData>
    <row r="1" ht="18" customHeight="1">
      <c r="F1" s="112"/>
    </row>
    <row r="2" spans="1:255" ht="22.5" customHeight="1">
      <c r="A2" s="83" t="s">
        <v>79</v>
      </c>
      <c r="B2" s="134"/>
      <c r="C2" s="134"/>
      <c r="D2" s="134"/>
      <c r="E2" s="134"/>
      <c r="F2" s="13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05"/>
      <c r="B3" s="105"/>
      <c r="C3" s="105"/>
      <c r="D3" s="105"/>
      <c r="E3" s="105"/>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110" t="s">
        <v>22</v>
      </c>
      <c r="B4" s="90"/>
      <c r="C4" s="90"/>
      <c r="D4" s="90"/>
      <c r="E4" s="90"/>
      <c r="F4" s="113" t="s">
        <v>23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105"/>
      <c r="C5" s="105"/>
      <c r="D5" s="105"/>
      <c r="E5" s="10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52" customFormat="1" ht="24" customHeight="1">
      <c r="A6" s="114" t="s">
        <v>47</v>
      </c>
      <c r="B6" s="98"/>
      <c r="C6" s="114" t="s">
        <v>80</v>
      </c>
      <c r="D6" s="114"/>
      <c r="E6" s="114"/>
      <c r="F6" s="98"/>
    </row>
    <row r="7" spans="1:6" s="152" customFormat="1" ht="24" customHeight="1">
      <c r="A7" s="154" t="s">
        <v>26</v>
      </c>
      <c r="B7" s="154" t="s">
        <v>27</v>
      </c>
      <c r="C7" s="154" t="s">
        <v>26</v>
      </c>
      <c r="D7" s="154" t="s">
        <v>46</v>
      </c>
      <c r="E7" s="154" t="s">
        <v>81</v>
      </c>
      <c r="F7" s="98" t="s">
        <v>82</v>
      </c>
    </row>
    <row r="8" spans="1:6" s="152" customFormat="1" ht="24" customHeight="1">
      <c r="A8" s="155" t="s">
        <v>83</v>
      </c>
      <c r="B8" s="141">
        <f>'单位收支总表'!B8</f>
        <v>79029970</v>
      </c>
      <c r="C8" s="143" t="s">
        <v>29</v>
      </c>
      <c r="D8" s="141">
        <f aca="true" t="shared" si="0" ref="D8:D13">E8+F8</f>
        <v>70448315</v>
      </c>
      <c r="E8" s="141">
        <f>23650115+46798200</f>
        <v>70448315</v>
      </c>
      <c r="F8" s="141"/>
    </row>
    <row r="9" spans="1:6" s="152" customFormat="1" ht="24" customHeight="1">
      <c r="A9" s="155" t="s">
        <v>84</v>
      </c>
      <c r="B9" s="141"/>
      <c r="C9" s="143" t="s">
        <v>31</v>
      </c>
      <c r="D9" s="141">
        <f t="shared" si="0"/>
        <v>533040</v>
      </c>
      <c r="E9" s="141">
        <v>533040</v>
      </c>
      <c r="F9" s="141"/>
    </row>
    <row r="10" spans="1:6" s="152" customFormat="1" ht="24" customHeight="1">
      <c r="A10" s="156"/>
      <c r="B10" s="141"/>
      <c r="C10" s="143" t="s">
        <v>33</v>
      </c>
      <c r="D10" s="141">
        <f t="shared" si="0"/>
        <v>3577162</v>
      </c>
      <c r="E10" s="141">
        <v>3577162</v>
      </c>
      <c r="F10" s="141"/>
    </row>
    <row r="11" spans="1:6" s="152" customFormat="1" ht="24" customHeight="1">
      <c r="A11" s="155"/>
      <c r="B11" s="141"/>
      <c r="C11" s="143" t="s">
        <v>35</v>
      </c>
      <c r="D11" s="141">
        <f t="shared" si="0"/>
        <v>1430865</v>
      </c>
      <c r="E11" s="141">
        <v>1430865</v>
      </c>
      <c r="F11" s="141"/>
    </row>
    <row r="12" spans="1:6" s="152" customFormat="1" ht="24" customHeight="1">
      <c r="A12" s="155"/>
      <c r="B12" s="141"/>
      <c r="C12" s="143" t="s">
        <v>37</v>
      </c>
      <c r="D12" s="141">
        <f t="shared" si="0"/>
        <v>1788581</v>
      </c>
      <c r="E12" s="141">
        <v>1788581</v>
      </c>
      <c r="F12" s="141"/>
    </row>
    <row r="13" spans="1:6" s="152" customFormat="1" ht="24" customHeight="1">
      <c r="A13" s="155"/>
      <c r="B13" s="141"/>
      <c r="C13" s="143" t="s">
        <v>39</v>
      </c>
      <c r="D13" s="141">
        <f t="shared" si="0"/>
        <v>1252007</v>
      </c>
      <c r="E13" s="141">
        <v>1252007</v>
      </c>
      <c r="F13" s="141"/>
    </row>
    <row r="14" spans="1:6" s="152" customFormat="1" ht="24" customHeight="1">
      <c r="A14" s="155"/>
      <c r="B14" s="141"/>
      <c r="C14" s="143"/>
      <c r="D14" s="157"/>
      <c r="E14" s="157"/>
      <c r="F14" s="141"/>
    </row>
    <row r="15" spans="1:6" s="152" customFormat="1" ht="24" customHeight="1">
      <c r="A15" s="155"/>
      <c r="B15" s="141"/>
      <c r="C15" s="143"/>
      <c r="D15" s="157"/>
      <c r="E15" s="157"/>
      <c r="F15" s="141"/>
    </row>
    <row r="16" spans="1:6" s="152" customFormat="1" ht="24" customHeight="1">
      <c r="A16" s="155"/>
      <c r="B16" s="141"/>
      <c r="C16" s="143"/>
      <c r="D16" s="157"/>
      <c r="E16" s="157"/>
      <c r="F16" s="141"/>
    </row>
    <row r="17" spans="1:6" s="152" customFormat="1" ht="24" customHeight="1">
      <c r="A17" s="155"/>
      <c r="B17" s="141"/>
      <c r="C17" s="143"/>
      <c r="D17" s="157"/>
      <c r="E17" s="157"/>
      <c r="F17" s="141"/>
    </row>
    <row r="18" spans="1:6" s="152" customFormat="1" ht="24" customHeight="1">
      <c r="A18" s="155"/>
      <c r="B18" s="141"/>
      <c r="C18" s="143"/>
      <c r="D18" s="157"/>
      <c r="E18" s="157"/>
      <c r="F18" s="141"/>
    </row>
    <row r="19" spans="1:6" s="152" customFormat="1" ht="24" customHeight="1">
      <c r="A19" s="155"/>
      <c r="B19" s="141"/>
      <c r="C19" s="143"/>
      <c r="D19" s="157"/>
      <c r="E19" s="157"/>
      <c r="F19" s="141"/>
    </row>
    <row r="20" spans="1:6" s="152" customFormat="1" ht="24" customHeight="1">
      <c r="A20" s="155"/>
      <c r="B20" s="141"/>
      <c r="C20" s="143"/>
      <c r="D20" s="157"/>
      <c r="E20" s="157"/>
      <c r="F20" s="141"/>
    </row>
    <row r="21" spans="1:6" s="152" customFormat="1" ht="24" customHeight="1">
      <c r="A21" s="114" t="s">
        <v>40</v>
      </c>
      <c r="B21" s="141">
        <f>SUM(B8:B20)</f>
        <v>79029970</v>
      </c>
      <c r="C21" s="114" t="s">
        <v>41</v>
      </c>
      <c r="D21" s="141">
        <f>E21+F21</f>
        <v>79029970</v>
      </c>
      <c r="E21" s="141">
        <f>SUM(E8:E20)</f>
        <v>79029970</v>
      </c>
      <c r="F21" s="141"/>
    </row>
    <row r="23" ht="15" customHeight="1"/>
  </sheetData>
  <sheetProtection/>
  <mergeCells count="4">
    <mergeCell ref="A2:F2"/>
    <mergeCell ref="A4:E4"/>
    <mergeCell ref="A6:B6"/>
    <mergeCell ref="C6:F6"/>
  </mergeCells>
  <printOptions horizontalCentered="1" verticalCentered="1"/>
  <pageMargins left="0.46" right="0.44" top="0.57" bottom="0.59"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6"/>
  <sheetViews>
    <sheetView zoomScale="85" zoomScaleNormal="85" workbookViewId="0" topLeftCell="A7">
      <selection activeCell="N17" sqref="N17"/>
    </sheetView>
  </sheetViews>
  <sheetFormatPr defaultColWidth="8.00390625" defaultRowHeight="14.25"/>
  <cols>
    <col min="1" max="3" width="6.25390625" style="110" customWidth="1"/>
    <col min="4" max="4" width="43.125" style="110" customWidth="1"/>
    <col min="5" max="5" width="20.00390625" style="111" customWidth="1"/>
    <col min="6" max="6" width="18.75390625" style="111" customWidth="1"/>
    <col min="7" max="7" width="20.00390625" style="111" customWidth="1"/>
    <col min="8" max="254" width="8.00390625" style="110" customWidth="1"/>
    <col min="255" max="16384" width="8.00390625" style="110" customWidth="1"/>
  </cols>
  <sheetData>
    <row r="1" ht="18" customHeight="1">
      <c r="G1" s="112"/>
    </row>
    <row r="2" spans="1:7" s="105" customFormat="1" ht="22.5" customHeight="1">
      <c r="A2" s="83" t="s">
        <v>85</v>
      </c>
      <c r="B2" s="83"/>
      <c r="C2" s="83"/>
      <c r="D2" s="83"/>
      <c r="E2" s="83"/>
      <c r="F2" s="83"/>
      <c r="G2" s="83"/>
    </row>
    <row r="3" spans="1:6" s="105" customFormat="1" ht="7.5" customHeight="1">
      <c r="A3" s="110"/>
      <c r="B3" s="110"/>
      <c r="C3" s="110"/>
      <c r="D3" s="110"/>
      <c r="E3" s="111"/>
      <c r="F3" s="111"/>
    </row>
    <row r="4" spans="1:7" s="105" customFormat="1" ht="18" customHeight="1">
      <c r="A4" s="110" t="s">
        <v>22</v>
      </c>
      <c r="B4" s="90"/>
      <c r="C4" s="90"/>
      <c r="D4" s="90"/>
      <c r="E4" s="90"/>
      <c r="F4" s="111"/>
      <c r="G4" s="113" t="s">
        <v>23</v>
      </c>
    </row>
    <row r="5" spans="1:6" s="105" customFormat="1" ht="7.5" customHeight="1">
      <c r="A5" s="106"/>
      <c r="B5" s="106"/>
      <c r="C5" s="106"/>
      <c r="D5" s="106"/>
      <c r="E5" s="111"/>
      <c r="F5" s="111"/>
    </row>
    <row r="6" spans="1:7" ht="24" customHeight="1">
      <c r="A6" s="114" t="s">
        <v>26</v>
      </c>
      <c r="B6" s="114"/>
      <c r="C6" s="114"/>
      <c r="D6" s="114"/>
      <c r="E6" s="114" t="s">
        <v>86</v>
      </c>
      <c r="F6" s="135"/>
      <c r="G6" s="135"/>
    </row>
    <row r="7" spans="1:7" ht="24" customHeight="1">
      <c r="A7" s="115" t="s">
        <v>44</v>
      </c>
      <c r="B7" s="93"/>
      <c r="C7" s="136"/>
      <c r="D7" s="114" t="s">
        <v>45</v>
      </c>
      <c r="E7" s="114" t="s">
        <v>46</v>
      </c>
      <c r="F7" s="137" t="s">
        <v>76</v>
      </c>
      <c r="G7" s="114" t="s">
        <v>77</v>
      </c>
    </row>
    <row r="8" spans="1:7" s="134" customFormat="1" ht="24" customHeight="1">
      <c r="A8" s="114" t="s">
        <v>51</v>
      </c>
      <c r="B8" s="114" t="s">
        <v>52</v>
      </c>
      <c r="C8" s="114" t="s">
        <v>53</v>
      </c>
      <c r="D8" s="114"/>
      <c r="E8" s="114"/>
      <c r="F8" s="138"/>
      <c r="G8" s="114"/>
    </row>
    <row r="9" spans="1:7" ht="24" customHeight="1">
      <c r="A9" s="145">
        <v>205</v>
      </c>
      <c r="B9" s="145"/>
      <c r="C9" s="145"/>
      <c r="D9" s="146" t="s">
        <v>54</v>
      </c>
      <c r="E9" s="147">
        <f>F9+G9</f>
        <v>70448315</v>
      </c>
      <c r="F9" s="147">
        <f>SUM(F10:F11)</f>
        <v>23650115</v>
      </c>
      <c r="G9" s="147">
        <f>SUM(G10:G11)</f>
        <v>46798200</v>
      </c>
    </row>
    <row r="10" spans="1:7" ht="24" customHeight="1">
      <c r="A10" s="114">
        <v>205</v>
      </c>
      <c r="B10" s="139" t="s">
        <v>55</v>
      </c>
      <c r="C10" s="139" t="s">
        <v>56</v>
      </c>
      <c r="D10" s="143" t="s">
        <v>57</v>
      </c>
      <c r="E10" s="141">
        <f aca="true" t="shared" si="0" ref="E10:E19">F10+G10</f>
        <v>23650115</v>
      </c>
      <c r="F10" s="141">
        <f>'单位收入总表'!F10</f>
        <v>23650115</v>
      </c>
      <c r="G10" s="141"/>
    </row>
    <row r="11" spans="1:7" ht="24" customHeight="1">
      <c r="A11" s="114">
        <v>205</v>
      </c>
      <c r="B11" s="139" t="s">
        <v>58</v>
      </c>
      <c r="C11" s="139" t="s">
        <v>59</v>
      </c>
      <c r="D11" s="143" t="s">
        <v>60</v>
      </c>
      <c r="E11" s="141">
        <f t="shared" si="0"/>
        <v>46798200</v>
      </c>
      <c r="F11" s="141"/>
      <c r="G11" s="141">
        <f>'单位收入总表'!F11</f>
        <v>46798200</v>
      </c>
    </row>
    <row r="12" spans="1:7" ht="24" customHeight="1">
      <c r="A12" s="145">
        <v>208</v>
      </c>
      <c r="B12" s="148"/>
      <c r="C12" s="148"/>
      <c r="D12" s="146" t="s">
        <v>61</v>
      </c>
      <c r="E12" s="147">
        <f t="shared" si="0"/>
        <v>5541067</v>
      </c>
      <c r="F12" s="147">
        <f>SUM(F13:F15)</f>
        <v>5541067</v>
      </c>
      <c r="G12" s="147"/>
    </row>
    <row r="13" spans="1:7" ht="24" customHeight="1">
      <c r="A13" s="114">
        <v>208</v>
      </c>
      <c r="B13" s="139" t="s">
        <v>62</v>
      </c>
      <c r="C13" s="139" t="s">
        <v>63</v>
      </c>
      <c r="D13" s="143" t="s">
        <v>64</v>
      </c>
      <c r="E13" s="141">
        <f t="shared" si="0"/>
        <v>533040</v>
      </c>
      <c r="F13" s="141">
        <f>'单位收入总表'!F13</f>
        <v>533040</v>
      </c>
      <c r="G13" s="141"/>
    </row>
    <row r="14" spans="1:7" ht="24" customHeight="1">
      <c r="A14" s="114">
        <v>208</v>
      </c>
      <c r="B14" s="139" t="s">
        <v>62</v>
      </c>
      <c r="C14" s="139" t="s">
        <v>62</v>
      </c>
      <c r="D14" s="143" t="s">
        <v>65</v>
      </c>
      <c r="E14" s="141">
        <f t="shared" si="0"/>
        <v>3577162</v>
      </c>
      <c r="F14" s="141">
        <f>'单位收入总表'!F14</f>
        <v>3577162</v>
      </c>
      <c r="G14" s="141"/>
    </row>
    <row r="15" spans="1:7" ht="24" customHeight="1">
      <c r="A15" s="114">
        <v>208</v>
      </c>
      <c r="B15" s="139" t="s">
        <v>62</v>
      </c>
      <c r="C15" s="139" t="s">
        <v>66</v>
      </c>
      <c r="D15" s="143" t="s">
        <v>67</v>
      </c>
      <c r="E15" s="141">
        <f t="shared" si="0"/>
        <v>1430865</v>
      </c>
      <c r="F15" s="141">
        <f>'单位收入总表'!F15</f>
        <v>1430865</v>
      </c>
      <c r="G15" s="141"/>
    </row>
    <row r="16" spans="1:7" ht="24" customHeight="1">
      <c r="A16" s="145">
        <v>210</v>
      </c>
      <c r="B16" s="148"/>
      <c r="C16" s="148"/>
      <c r="D16" s="146" t="s">
        <v>68</v>
      </c>
      <c r="E16" s="147">
        <f t="shared" si="0"/>
        <v>1788581</v>
      </c>
      <c r="F16" s="147">
        <f>F17</f>
        <v>1788581</v>
      </c>
      <c r="G16" s="147"/>
    </row>
    <row r="17" spans="1:7" ht="24" customHeight="1">
      <c r="A17" s="114">
        <v>210</v>
      </c>
      <c r="B17" s="139" t="s">
        <v>62</v>
      </c>
      <c r="C17" s="139" t="s">
        <v>63</v>
      </c>
      <c r="D17" s="143" t="s">
        <v>69</v>
      </c>
      <c r="E17" s="141">
        <f t="shared" si="0"/>
        <v>1788581</v>
      </c>
      <c r="F17" s="141">
        <f>'单位收入总表'!F17</f>
        <v>1788581</v>
      </c>
      <c r="G17" s="141"/>
    </row>
    <row r="18" spans="1:7" ht="24" customHeight="1">
      <c r="A18" s="145" t="s">
        <v>70</v>
      </c>
      <c r="B18" s="148"/>
      <c r="C18" s="148"/>
      <c r="D18" s="146" t="s">
        <v>71</v>
      </c>
      <c r="E18" s="147">
        <f t="shared" si="0"/>
        <v>1252007</v>
      </c>
      <c r="F18" s="147">
        <f>F19</f>
        <v>1252007</v>
      </c>
      <c r="G18" s="147"/>
    </row>
    <row r="19" spans="1:7" ht="24" customHeight="1">
      <c r="A19" s="114" t="s">
        <v>70</v>
      </c>
      <c r="B19" s="139" t="s">
        <v>63</v>
      </c>
      <c r="C19" s="139" t="s">
        <v>56</v>
      </c>
      <c r="D19" s="143" t="s">
        <v>72</v>
      </c>
      <c r="E19" s="141">
        <f t="shared" si="0"/>
        <v>1252007</v>
      </c>
      <c r="F19" s="141">
        <f>'单位收入总表'!F19</f>
        <v>1252007</v>
      </c>
      <c r="G19" s="141"/>
    </row>
    <row r="20" spans="1:7" ht="24" customHeight="1">
      <c r="A20" s="114"/>
      <c r="B20" s="114"/>
      <c r="C20" s="114"/>
      <c r="D20" s="143"/>
      <c r="E20" s="141"/>
      <c r="F20" s="141"/>
      <c r="G20" s="141"/>
    </row>
    <row r="21" spans="1:7" s="105" customFormat="1" ht="24" customHeight="1">
      <c r="A21" s="114" t="s">
        <v>73</v>
      </c>
      <c r="B21" s="139"/>
      <c r="C21" s="139"/>
      <c r="D21" s="143" t="s">
        <v>73</v>
      </c>
      <c r="E21" s="141"/>
      <c r="F21" s="141"/>
      <c r="G21" s="141"/>
    </row>
    <row r="22" spans="1:7" s="105" customFormat="1" ht="24" customHeight="1">
      <c r="A22" s="114"/>
      <c r="B22" s="139"/>
      <c r="C22" s="139"/>
      <c r="D22" s="143"/>
      <c r="E22" s="141"/>
      <c r="F22" s="141"/>
      <c r="G22" s="141"/>
    </row>
    <row r="23" spans="1:7" s="144" customFormat="1" ht="24" customHeight="1">
      <c r="A23" s="149" t="s">
        <v>46</v>
      </c>
      <c r="B23" s="150"/>
      <c r="C23" s="150"/>
      <c r="D23" s="151"/>
      <c r="E23" s="147">
        <f aca="true" t="shared" si="1" ref="E23:G23">E9+E12+E16+E18</f>
        <v>79029970</v>
      </c>
      <c r="F23" s="147">
        <f t="shared" si="1"/>
        <v>32231770</v>
      </c>
      <c r="G23" s="147">
        <f t="shared" si="1"/>
        <v>46798200</v>
      </c>
    </row>
    <row r="24" spans="1:7" s="105" customFormat="1" ht="22.5" customHeight="1">
      <c r="A24" s="131"/>
      <c r="B24" s="131"/>
      <c r="C24" s="131"/>
      <c r="D24" s="131"/>
      <c r="E24" s="132"/>
      <c r="F24" s="132"/>
      <c r="G24" s="132"/>
    </row>
    <row r="25" spans="1:7" s="105" customFormat="1" ht="22.5" customHeight="1">
      <c r="A25" s="131"/>
      <c r="B25" s="131"/>
      <c r="C25" s="131"/>
      <c r="D25" s="131"/>
      <c r="E25" s="132"/>
      <c r="F25" s="132"/>
      <c r="G25" s="132"/>
    </row>
    <row r="26" spans="1:7" s="105" customFormat="1" ht="22.5" customHeight="1">
      <c r="A26" s="131"/>
      <c r="B26" s="131"/>
      <c r="C26" s="131"/>
      <c r="D26" s="131"/>
      <c r="E26" s="133"/>
      <c r="F26" s="133"/>
      <c r="G26" s="133"/>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2:G2"/>
    <mergeCell ref="A4:E4"/>
    <mergeCell ref="A6:D6"/>
    <mergeCell ref="E6:G6"/>
    <mergeCell ref="A7:C7"/>
    <mergeCell ref="A23:D23"/>
    <mergeCell ref="D7:D8"/>
    <mergeCell ref="E7:E8"/>
    <mergeCell ref="F7:F8"/>
    <mergeCell ref="G7:G8"/>
  </mergeCells>
  <printOptions horizontalCentered="1"/>
  <pageMargins left="0.56" right="0.39" top="0.51" bottom="0.47" header="0"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wuchan</cp:lastModifiedBy>
  <cp:lastPrinted>2017-02-07T07:53:55Z</cp:lastPrinted>
  <dcterms:created xsi:type="dcterms:W3CDTF">2010-12-06T08:10:01Z</dcterms:created>
  <dcterms:modified xsi:type="dcterms:W3CDTF">2017-02-27T05:43:37Z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